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"/>
    </mc:Choice>
  </mc:AlternateContent>
  <xr:revisionPtr revIDLastSave="0" documentId="13_ncr:1_{4E3458F9-9F6F-4F52-BFB0-10E047BFAF56}" xr6:coauthVersionLast="47" xr6:coauthVersionMax="47" xr10:uidLastSave="{00000000-0000-0000-0000-000000000000}"/>
  <bookViews>
    <workbookView xWindow="20370" yWindow="-120" windowWidth="29040" windowHeight="15840" activeTab="2" xr2:uid="{07C6CC63-B6DB-476E-833A-35E38DA3334D}"/>
  </bookViews>
  <sheets>
    <sheet name="012024" sheetId="1" r:id="rId1"/>
    <sheet name="022024 " sheetId="2" r:id="rId2"/>
    <sheet name="032024 " sheetId="3" r:id="rId3"/>
  </sheets>
  <definedNames>
    <definedName name="_xlnm._FilterDatabase" localSheetId="0" hidden="1">'012024'!$A$10:$G$298</definedName>
    <definedName name="_xlnm._FilterDatabase" localSheetId="1" hidden="1">'022024 '!$A$10:$G$271</definedName>
    <definedName name="_xlnm._FilterDatabase" localSheetId="2" hidden="1">'032024 '!$A$10:$G$237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3" l="1"/>
  <c r="E102" i="3"/>
  <c r="E173" i="3"/>
  <c r="E101" i="3" l="1"/>
  <c r="E119" i="3"/>
  <c r="E56" i="3"/>
  <c r="E55" i="3"/>
  <c r="E20" i="3"/>
  <c r="E23" i="3"/>
  <c r="E14" i="3"/>
  <c r="E46" i="3" l="1"/>
  <c r="E149" i="3"/>
  <c r="E148" i="3"/>
  <c r="E182" i="3"/>
  <c r="E175" i="3"/>
  <c r="E189" i="3"/>
  <c r="E52" i="3"/>
  <c r="E84" i="3"/>
  <c r="E96" i="3"/>
  <c r="E109" i="3"/>
  <c r="E196" i="3"/>
  <c r="E162" i="3"/>
  <c r="E59" i="3"/>
  <c r="E166" i="3"/>
  <c r="E97" i="3"/>
  <c r="E21" i="3" l="1"/>
  <c r="E42" i="3" l="1"/>
  <c r="E15" i="3"/>
  <c r="A35" i="3"/>
  <c r="E216" i="2"/>
  <c r="E241" i="2"/>
  <c r="E68" i="2"/>
  <c r="E69" i="2"/>
  <c r="E20" i="2"/>
  <c r="E59" i="2"/>
  <c r="E240" i="3" l="1"/>
  <c r="E80" i="2"/>
  <c r="E23" i="2"/>
  <c r="E129" i="2"/>
  <c r="E148" i="2"/>
  <c r="E47" i="2"/>
  <c r="E221" i="2"/>
  <c r="E110" i="2" l="1"/>
  <c r="A42" i="2" l="1"/>
  <c r="E274" i="2"/>
  <c r="E274" i="1"/>
  <c r="E107" i="1"/>
  <c r="E168" i="1"/>
  <c r="E18" i="1"/>
  <c r="E128" i="1"/>
  <c r="E130" i="1"/>
  <c r="A38" i="1"/>
  <c r="E257" i="1"/>
  <c r="E143" i="1"/>
  <c r="E146" i="1"/>
  <c r="E123" i="1" l="1"/>
  <c r="E142" i="1"/>
  <c r="E67" i="1"/>
  <c r="E139" i="1"/>
  <c r="E135" i="1"/>
  <c r="E137" i="1"/>
  <c r="E120" i="1"/>
  <c r="E147" i="1"/>
  <c r="E145" i="1"/>
  <c r="E134" i="1"/>
  <c r="E149" i="1"/>
  <c r="E301" i="1" l="1"/>
</calcChain>
</file>

<file path=xl/sharedStrings.xml><?xml version="1.0" encoding="utf-8"?>
<sst xmlns="http://schemas.openxmlformats.org/spreadsheetml/2006/main" count="3166" uniqueCount="993">
  <si>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</si>
  <si>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</si>
  <si>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</si>
  <si>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</si>
  <si>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</si>
  <si>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</si>
  <si>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</si>
  <si>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</si>
  <si>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</si>
  <si>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TROŠENJE SREDSTAVA U SIJEČNJU 2024.</t>
  </si>
  <si>
    <t>Tehnički servisi željezničkih vozila d.o.o.</t>
  </si>
  <si>
    <t>OTP LEASING d.d.</t>
  </si>
  <si>
    <t>opertivni leasing</t>
  </si>
  <si>
    <t>PORSCHE LEASING d.o.o.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</si>
  <si>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</si>
  <si>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</si>
  <si>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</si>
  <si>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</si>
  <si>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</si>
  <si>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</si>
  <si>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</si>
  <si>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</si>
  <si>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</si>
  <si>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</si>
  <si>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</si>
  <si>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</si>
  <si>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BOOSTER D.O.O.</t>
  </si>
  <si>
    <t>Petrovaradinska ulica 1, Zagreb</t>
  </si>
  <si>
    <t>Velimira Škorpika 21, Zagreb</t>
  </si>
  <si>
    <t>Rooseveltov trg 2, Zagreb</t>
  </si>
  <si>
    <t>02958272670</t>
  </si>
  <si>
    <t xml:space="preserve">	
Margaretska 3, Zagreb</t>
  </si>
  <si>
    <t>Lindlarska ulica 19, Kaštel Lukšić</t>
  </si>
  <si>
    <t>Ulica Gustava Krkleca 12, Zagreb</t>
  </si>
  <si>
    <t>plaće zaposlenika</t>
  </si>
  <si>
    <t>JPMORGAN CHASE BANK NA</t>
  </si>
  <si>
    <t>BANCA INTESA AD</t>
  </si>
  <si>
    <t>ULICA MILENTIJA POPOVIĆA, Srbija</t>
  </si>
  <si>
    <t>Savska cesta 84, Sesvete</t>
  </si>
  <si>
    <t>PRIVREDNA BANKA ZAGREB d.d.</t>
  </si>
  <si>
    <t>13-4994650</t>
  </si>
  <si>
    <t>111 Polaris Parkway Columbus, Ohio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</si>
  <si>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</si>
  <si>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</si>
  <si>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</si>
  <si>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</si>
  <si>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</si>
  <si>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</si>
  <si>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</si>
  <si>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</si>
  <si>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</si>
  <si>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</si>
  <si>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</si>
  <si>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</si>
  <si>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HŽ Cargo d.o.o.</t>
  </si>
  <si>
    <t>eksterne usluge - preračun</t>
  </si>
  <si>
    <t>Agilus tel d.o.o.</t>
  </si>
  <si>
    <t>RAIL &amp; SEA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</si>
  <si>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</si>
  <si>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</si>
  <si>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</si>
  <si>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</si>
  <si>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</si>
  <si>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</si>
  <si>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</si>
  <si>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</si>
  <si>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</si>
  <si>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</si>
  <si>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Ulica Vjekoslava Heinzela 51, Zagreb</t>
  </si>
  <si>
    <t>08720210702</t>
  </si>
  <si>
    <t>00775236520</t>
  </si>
  <si>
    <t>Bani 77,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</si>
  <si>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</si>
  <si>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</si>
  <si>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</si>
  <si>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</si>
  <si>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</si>
  <si>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</si>
  <si>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</si>
  <si>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</si>
  <si>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</si>
  <si>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lož ulje - utrošena energija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</si>
  <si>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</si>
  <si>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</si>
  <si>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</si>
  <si>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</si>
  <si>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</si>
  <si>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</si>
  <si>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</si>
  <si>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</si>
  <si>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</si>
  <si>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</si>
  <si>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</si>
  <si>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ZASTITA  ATEST d.o.o</t>
  </si>
  <si>
    <t xml:space="preserve">ispitivnaje strojeva i uređaja </t>
  </si>
  <si>
    <t>Bani 75, Zagreb</t>
  </si>
  <si>
    <t>JAVNI BILJEZNIK VLASTA ZAJEC</t>
  </si>
  <si>
    <t>odvjetničke, bilježničke i dr. usluge</t>
  </si>
  <si>
    <t>Trg Kralja Tomislava 4,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</si>
  <si>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</si>
  <si>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</si>
  <si>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</si>
  <si>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</si>
  <si>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</si>
  <si>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</si>
  <si>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</si>
  <si>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</si>
  <si>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</si>
  <si>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</si>
  <si>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</si>
  <si>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</si>
  <si>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</si>
  <si>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</si>
  <si>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</si>
  <si>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</si>
  <si>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</si>
  <si>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</si>
  <si>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</si>
  <si>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</si>
  <si>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</si>
  <si>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</si>
  <si>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</si>
  <si>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</si>
  <si>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</si>
  <si>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</si>
  <si>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</si>
  <si>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</si>
  <si>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</si>
  <si>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</si>
  <si>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</si>
  <si>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</si>
  <si>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</si>
  <si>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</si>
  <si>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</si>
  <si>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</si>
  <si>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SPLIT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</si>
  <si>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</si>
  <si>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</si>
  <si>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</si>
  <si>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</si>
  <si>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</si>
  <si>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</si>
  <si>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</si>
  <si>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</si>
  <si>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</si>
  <si>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</si>
  <si>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BELMET97 d.o.o.</t>
  </si>
  <si>
    <t>osnovno sredstvo</t>
  </si>
  <si>
    <t>DB SYSTEMTECHNIK GMBH</t>
  </si>
  <si>
    <t>LIDIBA d.o.o.</t>
  </si>
  <si>
    <t>MICOM ELEKTRONIKA d.o.o.</t>
  </si>
  <si>
    <t>MIKRONIS d.o.o.</t>
  </si>
  <si>
    <t>ZJZ Županije splitsko dalmatinske</t>
  </si>
  <si>
    <t>ostale usluge - analiza otpadnih voda</t>
  </si>
  <si>
    <t>˝G.T.B.˝</t>
  </si>
  <si>
    <t>A.M.I. COMERCE LOVREKOVIC</t>
  </si>
  <si>
    <t>A/D  ELECTRONIC D.O.O.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</si>
  <si>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</si>
  <si>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</si>
  <si>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</si>
  <si>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</si>
  <si>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</si>
  <si>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</si>
  <si>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ALETA d.o.o</t>
  </si>
  <si>
    <t>ALTASYS j.d.o.o.</t>
  </si>
  <si>
    <t>ALTPRO d.o.o</t>
  </si>
  <si>
    <t>AMERI-POL TRADING LTD</t>
  </si>
  <si>
    <t>KS. DR S. WILCZEWSKIEGO 6; KATOWICE, Poljska</t>
  </si>
  <si>
    <t>AUTO HRVATSKA PSC d.o.o.</t>
  </si>
  <si>
    <t>AUTO MARKET BUS d.o.o.</t>
  </si>
  <si>
    <t>AUTOMEHANIKA d.d</t>
  </si>
  <si>
    <t>ostale usluge unutar Grupe</t>
  </si>
  <si>
    <t>HŽ Putnički prijevoz d.o.o.</t>
  </si>
  <si>
    <t>reprezentacija</t>
  </si>
  <si>
    <t>HANZA MEDIA D.O.O.</t>
  </si>
  <si>
    <t>TAU ON-LINE d.o.o.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</si>
  <si>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</si>
  <si>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</si>
  <si>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</si>
  <si>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</si>
  <si>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</si>
  <si>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</si>
  <si>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BLISTA PROIZVODNJA d.o.o.</t>
  </si>
  <si>
    <t>BOLF D.O.O</t>
  </si>
  <si>
    <t>BUTAN PLIN d.o.o.</t>
  </si>
  <si>
    <t>WIENER OSIG. VIENNA INSURANCE GROUP D.D.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</si>
  <si>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</si>
  <si>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</si>
  <si>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</si>
  <si>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</si>
  <si>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</si>
  <si>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</si>
  <si>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</si>
  <si>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</si>
  <si>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</si>
  <si>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SPAZ-SAMOPOSLUZNI  APARATI</t>
  </si>
  <si>
    <t>solidarna pomoć obitelji pok.radnika</t>
  </si>
  <si>
    <t>Mosna 15, Koprivnica</t>
  </si>
  <si>
    <t>Put Mostina 49, Split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</si>
  <si>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</si>
  <si>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</si>
  <si>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</si>
  <si>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</si>
  <si>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</si>
  <si>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</si>
  <si>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</si>
  <si>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Ulica Hrvatskog proljeća 34, Zagreb</t>
  </si>
  <si>
    <t>DE278387628</t>
  </si>
  <si>
    <t>Emilienstrasse 45, Chemnitz , Njemačka</t>
  </si>
  <si>
    <t>Ulica Vladimira Nazora 76, Zagreb</t>
  </si>
  <si>
    <t>Samoborska cesta 85A, Zagreb</t>
  </si>
  <si>
    <t>Nova cesta 166, Zagreb</t>
  </si>
  <si>
    <t>Vukovarska 46, Split</t>
  </si>
  <si>
    <t>Veliko Korenovo 6, Bjelovar</t>
  </si>
  <si>
    <t>Maksimirska cesta 100, Zagreb</t>
  </si>
  <si>
    <t>Uska 1, Čakovec</t>
  </si>
  <si>
    <t>SI99334011</t>
  </si>
  <si>
    <t>Ulica grada Vukovara 222, Zagreb</t>
  </si>
  <si>
    <t>DE185192898</t>
  </si>
  <si>
    <t>Koledovčina 2, Zagreb</t>
  </si>
  <si>
    <t>Tribanjska ulica 2, Zadar</t>
  </si>
  <si>
    <t>Ulica Antuna Štrbana 12, Zagreb</t>
  </si>
  <si>
    <t>Orahovac 4, Zagreb</t>
  </si>
  <si>
    <t>Zastavnice 25c, Hrvatski Leskovac</t>
  </si>
  <si>
    <t>Kovinska 4, Zagreb</t>
  </si>
  <si>
    <t>HORVAĆANSKA CESTA 43, Zagreb</t>
  </si>
  <si>
    <t>Strojarska cesta 11, Zagreb</t>
  </si>
  <si>
    <t>Koranska ulica 2,Zagreb</t>
  </si>
  <si>
    <t>Strojarska cesta 20, Zagreb</t>
  </si>
  <si>
    <t>Poštanska ulica 9, Velika Gorica</t>
  </si>
  <si>
    <t>BAČELIĆ D.O.O</t>
  </si>
  <si>
    <t>Avenija Većeslava Holjevca 54, Zagreb</t>
  </si>
  <si>
    <t>Ulica Velimira Škorpika 27, Zagreb</t>
  </si>
  <si>
    <t>Hrvace 416, Hrvace</t>
  </si>
  <si>
    <t>00621691211</t>
  </si>
  <si>
    <t>Ulica Ivana Rendića 3, Zagreb</t>
  </si>
  <si>
    <t>ULICA RIJEKE DRAGONJE 23, Novigrad</t>
  </si>
  <si>
    <t>Slovenska ulica 24, Zagreb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</si>
  <si>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</si>
  <si>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</si>
  <si>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</si>
  <si>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</si>
  <si>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</si>
  <si>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</si>
  <si>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</si>
  <si>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</si>
  <si>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</si>
  <si>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zbrinjavanje tehnološkog otpada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</si>
  <si>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</si>
  <si>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</si>
  <si>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</si>
  <si>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</si>
  <si>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</si>
  <si>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</si>
  <si>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</si>
  <si>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</si>
  <si>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</si>
  <si>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CUP UP d.o.o.</t>
  </si>
  <si>
    <t>Silvija Strahimira Kranjčevića 5, Bjelovar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</si>
  <si>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</si>
  <si>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</si>
  <si>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</si>
  <si>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</si>
  <si>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</si>
  <si>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</si>
  <si>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</si>
  <si>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</si>
  <si>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</si>
  <si>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</si>
  <si>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</si>
  <si>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</si>
  <si>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</si>
  <si>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</si>
  <si>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</si>
  <si>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M.M.METAL j.d.o.o.</t>
  </si>
  <si>
    <t>Mala Cerna 41, Cerna</t>
  </si>
  <si>
    <t>NARODNE NOVINE d.d.</t>
  </si>
  <si>
    <t>Savski gaj XIII. 6, Zagreb</t>
  </si>
  <si>
    <t>NOVOTECH d.o.o.</t>
  </si>
  <si>
    <t>Ulica Grada Wirgesa 10/9, Samobor</t>
  </si>
  <si>
    <t>PASTOR-TVA d.d.</t>
  </si>
  <si>
    <t>Novačka cesta 2, Rakitje</t>
  </si>
  <si>
    <t>PRO-PROM ZAGREB d.o.o.</t>
  </si>
  <si>
    <t>Svetoklarska ulica 34A, Zagreb</t>
  </si>
  <si>
    <t>RAPTOR FLEET d.o.o.</t>
  </si>
  <si>
    <t>usluge praćenja službenih vozila</t>
  </si>
  <si>
    <t>Gospodarska ulica 18C, Stupnik</t>
  </si>
  <si>
    <t>tekuće održavanje osnovnih sredstava</t>
  </si>
  <si>
    <t>SAGENA INFORMATIČKI INŽENJERING D.O.O.</t>
  </si>
  <si>
    <t>Donje Svetice 46C, Zagreb</t>
  </si>
  <si>
    <t>SMART CORPORATION d.o.o</t>
  </si>
  <si>
    <t>Zavrtnica 5, Zagreb</t>
  </si>
  <si>
    <t>trošak telefona i interneta</t>
  </si>
  <si>
    <t>TŽV GREDELJ d.o.o</t>
  </si>
  <si>
    <t>ostale proizvodne usluge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</si>
  <si>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</si>
  <si>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</si>
  <si>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</si>
  <si>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</si>
  <si>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</si>
  <si>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tužba Pr-2073/2015- isplata po nagodbi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</si>
  <si>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</si>
  <si>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</si>
  <si>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</si>
  <si>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</si>
  <si>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</si>
  <si>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</si>
  <si>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</si>
  <si>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</si>
  <si>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</si>
  <si>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</si>
  <si>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</si>
  <si>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</si>
  <si>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</si>
  <si>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</si>
  <si>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</si>
  <si>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</si>
  <si>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SKINEST RAILWAY SERVICES OU</t>
  </si>
  <si>
    <t>povrat krive uplate</t>
  </si>
  <si>
    <t>Moisa tn 4, Tallinn, Estonija</t>
  </si>
  <si>
    <t>EE102140949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</si>
  <si>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</si>
  <si>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</si>
  <si>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</si>
  <si>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</si>
  <si>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</si>
  <si>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GEO-TECHNIK GMBH I CO KG</t>
  </si>
  <si>
    <t>Hanauer Landstr. 102, Njemačka</t>
  </si>
  <si>
    <t>DE814436416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</si>
  <si>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</si>
  <si>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</si>
  <si>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</si>
  <si>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</si>
  <si>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</si>
  <si>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</si>
  <si>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GRAĐEVINSKI OBRT FENIKS, GORAN PRISELAC</t>
  </si>
  <si>
    <t>ZADOBARJE 26; KARLOVAC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</si>
  <si>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</si>
  <si>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</si>
  <si>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</si>
  <si>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</si>
  <si>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</si>
  <si>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</si>
  <si>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SPECIJALISTIČKA ORDINACIJA MEDICINE RADA HELENA BLAŽIĆ</t>
  </si>
  <si>
    <t>Cankarova 7, Pula</t>
  </si>
  <si>
    <t>ELEKTRON ERMA-STRMEC d.o.o.</t>
  </si>
  <si>
    <t>STUBIČKI STRMEC 182, Stubičke toplice</t>
  </si>
  <si>
    <t>GUMB d.o.o</t>
  </si>
  <si>
    <t>Splitska 10 B, Osijek</t>
  </si>
  <si>
    <t>BIJELA HARMONIJA d.o.o.</t>
  </si>
  <si>
    <t>usluge pranja i glačanja</t>
  </si>
  <si>
    <t>Samoborska cesta 266, Zagreb</t>
  </si>
  <si>
    <t>STAKLO PILETIC d.o.o.</t>
  </si>
  <si>
    <t>Velikopoljska 3, Zagreb</t>
  </si>
  <si>
    <t>09552305759</t>
  </si>
  <si>
    <t>TOS d.o.o.</t>
  </si>
  <si>
    <t>Ulica Tome Blažeka 20, Peteranec</t>
  </si>
  <si>
    <t>ZDRAVSTVENA USTANOVA ZA MEDICINU RADA</t>
  </si>
  <si>
    <t>VLADIMIRA NAZORA 5; METKOVIĆ</t>
  </si>
  <si>
    <t>KHR Servis d.o.o.</t>
  </si>
  <si>
    <t>Dr. Franje Tuđmana 14, Brezje</t>
  </si>
  <si>
    <t>ELEKTROKOVINA  ADRIA D.O.O.</t>
  </si>
  <si>
    <t>tekuće održavanje kotlovnica -plinskih instalacija</t>
  </si>
  <si>
    <t>KOPILICA 62, Split</t>
  </si>
  <si>
    <t>VOITH TURBO d.o.o.</t>
  </si>
  <si>
    <t>Grebenščica 11, Zagreb</t>
  </si>
  <si>
    <t>TM-AUTO d.o.o.</t>
  </si>
  <si>
    <t>tekuće održavanje teretnih vozila</t>
  </si>
  <si>
    <t>tekuće održavanje osobnih automobila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</si>
  <si>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</si>
  <si>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</si>
  <si>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</si>
  <si>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</si>
  <si>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</si>
  <si>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</si>
  <si>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</si>
  <si>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</si>
  <si>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</si>
  <si>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LUVETI d.o.o</t>
  </si>
  <si>
    <t>Ulica Charlesa Darwina 6E, Zagreb</t>
  </si>
  <si>
    <t>WURTH-HRVATSKA d.o.o.</t>
  </si>
  <si>
    <t>Lužec 1, Veliko Trgovišće</t>
  </si>
  <si>
    <t>OTIS DIZALA D.O.O.</t>
  </si>
  <si>
    <t>Prilaz Vladislava Brajkovića 15, Zagreb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</si>
  <si>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</si>
  <si>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</si>
  <si>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</si>
  <si>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</si>
  <si>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</si>
  <si>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</si>
  <si>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</si>
  <si>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</si>
  <si>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</si>
  <si>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</si>
  <si>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</si>
  <si>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</si>
  <si>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</si>
  <si>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</si>
  <si>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</si>
  <si>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TERMOPLIN D.D</t>
  </si>
  <si>
    <t>Ulica Vjekoslava Spinčića 80, Varaždin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</si>
  <si>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</si>
  <si>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</si>
  <si>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</si>
  <si>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</si>
  <si>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</si>
  <si>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</si>
  <si>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</si>
  <si>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</si>
  <si>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</si>
  <si>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</si>
  <si>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</si>
  <si>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</si>
  <si>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</si>
  <si>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</si>
  <si>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EUROMAINT COMPONENTS</t>
  </si>
  <si>
    <t>BOX 1555, Solna, Švedska</t>
  </si>
  <si>
    <t>SE559163088301</t>
  </si>
  <si>
    <t>Tahograf d.o.o.</t>
  </si>
  <si>
    <t>Dr. Franje Tuđmana 24, Sveta Nedjelja</t>
  </si>
  <si>
    <t>METROTEKA d.o.o.</t>
  </si>
  <si>
    <t>Ulica Kreše Golika 3, Zagreb</t>
  </si>
  <si>
    <t>MICROSTAR d.o.o.</t>
  </si>
  <si>
    <t>Siget 18b/polukat, Zagreb</t>
  </si>
  <si>
    <t xml:space="preserve">TEO-BELISCE d.o.o. </t>
  </si>
  <si>
    <t>Radnička 3, Belišće</t>
  </si>
  <si>
    <t>HGSPOT GRUPA D.O.O.</t>
  </si>
  <si>
    <t>AVENIJA DUBROVNIK 46, Zagreb</t>
  </si>
  <si>
    <t>OLEUM FLEX d.o.o.</t>
  </si>
  <si>
    <t>Puškarićeva ulica 11 F, Lučko</t>
  </si>
  <si>
    <t>LOVATO KONČAR d.o.o.</t>
  </si>
  <si>
    <t>Borongajska cesta 81B, Zagreb</t>
  </si>
  <si>
    <t>MAČEK TVORNICA VIJAKA ZAGREB d.o.o.</t>
  </si>
  <si>
    <t>Ulica Milana Ogrizovića 41, Zagreb</t>
  </si>
  <si>
    <t>SCHUNK CARBON TECHNOLOGY GMBH</t>
  </si>
  <si>
    <t>Au 62, Bad Goisern, Austrija</t>
  </si>
  <si>
    <t xml:space="preserve"> ATU21882906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</si>
  <si>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</si>
  <si>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</si>
  <si>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</si>
  <si>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</si>
  <si>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</si>
  <si>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</si>
  <si>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</si>
  <si>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VICTORY HYDRAULIC PUMP MANUFACTURING LTD</t>
  </si>
  <si>
    <t>WU XIANG ROAD; NINGBO, Kina</t>
  </si>
  <si>
    <t>MEĐIMURJE-PLIN d.o.o. za opskrbu plinom</t>
  </si>
  <si>
    <t>Obrtnička ulica 4, Čakovec</t>
  </si>
  <si>
    <t>MIRTA-KONTROL d.o.o.</t>
  </si>
  <si>
    <t>troškovi zaštite okoliša</t>
  </si>
  <si>
    <t>Javorinska ulica 3, Zagreb</t>
  </si>
  <si>
    <t>ELECTRO-MOTIVE DIESEL LIMITED</t>
  </si>
  <si>
    <t>GB661546137</t>
  </si>
  <si>
    <t>Unit 25 Carcroft Enterprise Park, UK</t>
  </si>
  <si>
    <t>KRUNO PROJEKT d.o.o. za usluge</t>
  </si>
  <si>
    <t>tekuće održavanje kotlovnice</t>
  </si>
  <si>
    <t>Ulica bana Josipa Jelačića 2, Samobor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</si>
  <si>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</si>
  <si>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</si>
  <si>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</si>
  <si>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</si>
  <si>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</si>
  <si>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</si>
  <si>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</si>
  <si>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</si>
  <si>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SVAN d.o.o.</t>
  </si>
  <si>
    <t>Kralja Petra Krešimira IV br.6, Karlovac</t>
  </si>
  <si>
    <t>01560383281</t>
  </si>
  <si>
    <t>GIMBORN TRADING SL</t>
  </si>
  <si>
    <t>CMNO VIEJO DE CALIG NO 98, Španjolska</t>
  </si>
  <si>
    <t>ESB12749586</t>
  </si>
  <si>
    <t>RE-BO TIBAN d.o.o.</t>
  </si>
  <si>
    <t>Velikogorička ulica 18C, Velika Gorica</t>
  </si>
  <si>
    <t>LUX-R d.o.o.</t>
  </si>
  <si>
    <t xml:space="preserve"> Božidarevićeva ulica 7, Zagreb</t>
  </si>
  <si>
    <t>GEGI d.o.o.</t>
  </si>
  <si>
    <t>II LEDENIČKI ODVOJAK 2A, zagreb</t>
  </si>
  <si>
    <t>06024542975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</si>
  <si>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</si>
  <si>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</si>
  <si>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</si>
  <si>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</si>
  <si>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</si>
  <si>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</si>
  <si>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</si>
  <si>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</si>
  <si>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</si>
  <si>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</si>
  <si>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</si>
  <si>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RE-CON CENTAR -INZENJERING</t>
  </si>
  <si>
    <t xml:space="preserve">Donjozelinska ulica 111, Donja Zelina </t>
  </si>
  <si>
    <t>CELLOFOAM GMBH UND CO. KG</t>
  </si>
  <si>
    <t>DE334986367</t>
  </si>
  <si>
    <t>Freiburger Strase 44, Biberach , Njemačka</t>
  </si>
  <si>
    <t>OPTICUS IT d.o.o.</t>
  </si>
  <si>
    <t>Ulica Antuna Branka Šimića 22, Zagreb</t>
  </si>
  <si>
    <t>INSTALOMONT TERMOCENTAR d.o.o.</t>
  </si>
  <si>
    <t> 44586331767</t>
  </si>
  <si>
    <t>Ulica kralja Tomislava 7, Čakovec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</si>
  <si>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</si>
  <si>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</si>
  <si>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</si>
  <si>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</si>
  <si>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</si>
  <si>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HRVATSKI ZAVOD ZA JAVNO ZDRAVSTVO</t>
  </si>
  <si>
    <t>trošak stručnog obrazovanja</t>
  </si>
  <si>
    <t>Rockefellerova ulica 7, Zagreb</t>
  </si>
  <si>
    <t>Thyssenkrupp Elevator Eastern Europe GmbH, P-ZGB</t>
  </si>
  <si>
    <t>LABORATORIJ BRCKOVIĆ</t>
  </si>
  <si>
    <t>Fallerovo šetalište 22, Zagreb</t>
  </si>
  <si>
    <t>Čulinečka cesta 87, Zagreb</t>
  </si>
  <si>
    <t>ROLOTEHNA d.o.o.</t>
  </si>
  <si>
    <t>CUMMINS ADRIATIC d.o.o.</t>
  </si>
  <si>
    <t>Ulica Glogovničke bune 23, Križevci</t>
  </si>
  <si>
    <t>Ulica kraljice Jelene 15, Dugopolje</t>
  </si>
  <si>
    <t>ĐURO ĐAKOVIC KOMPENZATORI d.o.o.</t>
  </si>
  <si>
    <t>Ulica 108. brigade ZNG 62, Slavonski Brod</t>
  </si>
  <si>
    <t>ČETKARSTVO,STOLARIJA GALATERIJA TRGOVINA</t>
  </si>
  <si>
    <t>ZAGREBAČKA 326, Varaždin</t>
  </si>
  <si>
    <t>ProElektronika d.o.o.</t>
  </si>
  <si>
    <t>Radnička cesta 177, Zagreb</t>
  </si>
  <si>
    <t>KONČAR - DISTRIBUTIVNI I SPECIJALNI TRANSFORMATORI D.D.</t>
  </si>
  <si>
    <t>ULICA JOSIPA MOKROVIĆA 8, Zagreb</t>
  </si>
  <si>
    <t>FEROMETAL D.O.O.</t>
  </si>
  <si>
    <t>BIŠEVSKA 9, Zagreb</t>
  </si>
  <si>
    <t xml:space="preserve"> 05196005525</t>
  </si>
  <si>
    <t>METAL  PLUS d.o.o.</t>
  </si>
  <si>
    <t>Obrtnička 5, Zagreb</t>
  </si>
  <si>
    <t>GORAN BULJANOVIĆ - ODVJETNIK GORAN BULJANOVIĆ</t>
  </si>
  <si>
    <t>trošak parničnog postupka</t>
  </si>
  <si>
    <t>NOVA CESTA 103, Zagreb</t>
  </si>
  <si>
    <t>DOMUS GRUPA d.o.o.</t>
  </si>
  <si>
    <t>Selska cesta 141, Zagreb</t>
  </si>
  <si>
    <t>Auto centar Vukojević</t>
  </si>
  <si>
    <t>KRALJA ZVONIMIRA 202, vinkovci</t>
  </si>
  <si>
    <t>Automehaničarski obrt "SOVA"</t>
  </si>
  <si>
    <t>4. GBR BB, Knin</t>
  </si>
  <si>
    <t>AUTO KUĆA BEBIĆ d.o.o.</t>
  </si>
  <si>
    <t>Hektorovićeva ulica 38D, Solin</t>
  </si>
  <si>
    <t>AUTO HRVATSKA AUTOMOBILI d.o.o.</t>
  </si>
  <si>
    <t>Radnička cesta 182, Zagreb</t>
  </si>
  <si>
    <t>DAL TRANS j.d.o.o.</t>
  </si>
  <si>
    <t>Predavec Križevački 21, Sveti Ivan Žabno</t>
  </si>
  <si>
    <t>Iskon Internet d.d.</t>
  </si>
  <si>
    <t>Specijalisticka ordinacija medicine rada i sporta</t>
  </si>
  <si>
    <t>Park K.P. Krešimira IV/6, Osijek</t>
  </si>
  <si>
    <t>PURIC d.o.o.</t>
  </si>
  <si>
    <t>Ulica Andrije Hebranga 54, Samobor</t>
  </si>
  <si>
    <t>PLATTNER CROATIA d.o.o.</t>
  </si>
  <si>
    <t>Zagrebačka cesta 143 A, Zagreb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</si>
  <si>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</si>
  <si>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</si>
  <si>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</si>
  <si>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</si>
  <si>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</si>
  <si>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</si>
  <si>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</si>
  <si>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</si>
  <si>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</si>
  <si>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IGMAR-ING d.o.o.</t>
  </si>
  <si>
    <t xml:space="preserve"> Ulica grada Chicaga 37, Zagreb</t>
  </si>
  <si>
    <t>FERO-TERM D.O.O.</t>
  </si>
  <si>
    <t>Gospodarska ulica 17, Donji Stupnik</t>
  </si>
  <si>
    <t>INDIGO SVIJET D.O.O.</t>
  </si>
  <si>
    <t>Lepavinski put 7, Zagreb</t>
  </si>
  <si>
    <t>SIPAS GALDOVO d.o.o.</t>
  </si>
  <si>
    <t>Galdovačka ulica 4, Sisak</t>
  </si>
  <si>
    <t>03122118779</t>
  </si>
  <si>
    <t>OKRETNI MOMENT d.o.o.</t>
  </si>
  <si>
    <t>Cenkovečka ulica 1, zagreb</t>
  </si>
  <si>
    <t>JAKSA D.O.O.</t>
  </si>
  <si>
    <t>TRINA obrt za trgovinu</t>
  </si>
  <si>
    <t>METAL-KOVIS d.o.o.</t>
  </si>
  <si>
    <t>KG ZELINA d.o.o.</t>
  </si>
  <si>
    <t xml:space="preserve">DAMA - D.P. </t>
  </si>
  <si>
    <t>PROM-VIDIJA d.o.o.</t>
  </si>
  <si>
    <t>IMP Termotehnika regulacija d.o.o.</t>
  </si>
  <si>
    <t>MAG COMMERCE d.o.o.</t>
  </si>
  <si>
    <t>ORBAN TEHNIKA D.O.O.</t>
  </si>
  <si>
    <t>VIKLER d.o.o.</t>
  </si>
  <si>
    <t>MUNJEL obrt za prozvodnju, vl. Hrvoje Hrkac</t>
  </si>
  <si>
    <t>SEALTECH D.O.O.</t>
  </si>
  <si>
    <t>SANTEK d.o.o.</t>
  </si>
  <si>
    <t>TAPESS, d. o. o.</t>
  </si>
  <si>
    <t>RMT GRUPA d.o.o.</t>
  </si>
  <si>
    <t>FESTO D.O.O.</t>
  </si>
  <si>
    <t>ELMAR INTERNATIONAL D.O.O.</t>
  </si>
  <si>
    <t>HAWE HIDRAVLIKA</t>
  </si>
  <si>
    <t>Zagrebačka cesta 194, Zagreb</t>
  </si>
  <si>
    <t>Stara cesta 14, Samobor</t>
  </si>
  <si>
    <t>TEHNOGUMA d.o.o. za proiz. i promet gumenih poizvoda</t>
  </si>
  <si>
    <t>Obrtnička ulica 1, Zagreb</t>
  </si>
  <si>
    <t>Mlinovac 1, Bjelovar</t>
  </si>
  <si>
    <t xml:space="preserve">VEK BJELOVAR </t>
  </si>
  <si>
    <t>Ulica Milutina Barača 4A, Sv Ivan Zelina</t>
  </si>
  <si>
    <t>Sajmišna cesta 6, Zagreb</t>
  </si>
  <si>
    <t>Maršala Tita 6, Čakovec</t>
  </si>
  <si>
    <t>Novozagrebačka 30, Zagreb</t>
  </si>
  <si>
    <t xml:space="preserve"> Marijana Haberlea 12, Zagreb</t>
  </si>
  <si>
    <t>Šlandrova 8, Ljubljana, Slovenija</t>
  </si>
  <si>
    <t>SI12081647</t>
  </si>
  <si>
    <t>Vinogradska cesta 79, Zagreb</t>
  </si>
  <si>
    <t>Milutina Barača 7, Rijeka</t>
  </si>
  <si>
    <t>Ul. Nikole Šubića Zrinskog 12A, Samobor</t>
  </si>
  <si>
    <t>Ulica Andrije Hebranga 6, Zadar</t>
  </si>
  <si>
    <t>Varaždinska ulica 138 f, Novi Marof</t>
  </si>
  <si>
    <t>06642747256</t>
  </si>
  <si>
    <t>Radna Zona Žegoti 5/C, Kastav</t>
  </si>
  <si>
    <t>Ulica Josipa Strganca 4, Zagreb</t>
  </si>
  <si>
    <t xml:space="preserve"> NOVA CESTA 181 A, Zagreb</t>
  </si>
  <si>
    <t>MOLEROVA 47, Beograd, Srbija</t>
  </si>
  <si>
    <t>Ob Dragi 7, Štore, Slovenija</t>
  </si>
  <si>
    <t>SI36052957</t>
  </si>
  <si>
    <t>KONČAR - ELEKTRIČNA  VOZILA  d.d.</t>
  </si>
  <si>
    <t>TEA-ELEKTRONIK D.O.O.</t>
  </si>
  <si>
    <t>Kopernikova ulica 124, Zagreb</t>
  </si>
  <si>
    <t>VINKOPROM D.O.O.</t>
  </si>
  <si>
    <t>00721719381</t>
  </si>
  <si>
    <t>Hrvoja Vukčić - Hrvatinića 108, Vinkovci</t>
  </si>
  <si>
    <t>TELUR D.O.O.</t>
  </si>
  <si>
    <t>Dubravkin trg 5, Zagreb</t>
  </si>
  <si>
    <t>EUROTIM d.o.o.</t>
  </si>
  <si>
    <t>Dubrovačka 51, Split</t>
  </si>
  <si>
    <t>MAR - MIR PROMET d.o.o.</t>
  </si>
  <si>
    <t>1.Ferenščica 71, Zagreb</t>
  </si>
  <si>
    <t>MARUŠIĆ 2, vl. Josip Marušić</t>
  </si>
  <si>
    <t>Matice hrvatske 12, Bjelovar</t>
  </si>
  <si>
    <t>OFFERTISIMA d.o.o.</t>
  </si>
  <si>
    <t>00643859701</t>
  </si>
  <si>
    <t>dr.Franje Tuđmana 33, Sv.Nedelja</t>
  </si>
  <si>
    <t>MEĐIMURKA BS d.o.o.</t>
  </si>
  <si>
    <t>Kukuljevićeva 41, Varaždin</t>
  </si>
  <si>
    <t>Put Brižina 19, Kaštel Sućurac</t>
  </si>
  <si>
    <t>MAG SISTEM d.o.o.</t>
  </si>
  <si>
    <t>TROŠENJE SREDSTAVA U VELJAČI 2024.</t>
  </si>
  <si>
    <t>naknada učeniku za naukovanje</t>
  </si>
  <si>
    <t>ZUBAK GRUPA D.O.O.</t>
  </si>
  <si>
    <t>tekuće održavanje automobila</t>
  </si>
  <si>
    <t>Zagrebačka cesta 117, Velika Gorica</t>
  </si>
  <si>
    <t>SAN MARKO D.O.O.</t>
  </si>
  <si>
    <t>Ulica Ivana Lackovića Croate 4, Odra</t>
  </si>
  <si>
    <t>EUROSIGMA D.O.O.</t>
  </si>
  <si>
    <t>INDUSTRIJSKA PNEUMATIKA D.O.O.</t>
  </si>
  <si>
    <t>Prudi 24, Zagreb</t>
  </si>
  <si>
    <t>HARDSOFT J.D.O.O.</t>
  </si>
  <si>
    <t>Ulica Ljudevita Gaja 62, Samobor</t>
  </si>
  <si>
    <t>TRAKTOR SERVIS D.O.O.</t>
  </si>
  <si>
    <t>Križevci, Prigorska ulica 52</t>
  </si>
  <si>
    <t>KAJFA PROIZVODNJA PVC STOLARIJE, d.o.o.</t>
  </si>
  <si>
    <t>Gornji Stupnik, Domovićeva 1a</t>
  </si>
  <si>
    <t>Staklo maas, vl. ALEN ANTONIO SUNARA</t>
  </si>
  <si>
    <t>Hercegovačka 45, 21000 Split</t>
  </si>
  <si>
    <t>Ce-Za-R d.o.o.</t>
  </si>
  <si>
    <t>Ulica Josipa Lončara 15, Zagreb</t>
  </si>
  <si>
    <t>03860945174</t>
  </si>
  <si>
    <t>ACS GmbH</t>
  </si>
  <si>
    <t>GMUND AM TEGERNSEE, Njemačka</t>
  </si>
  <si>
    <t>DE131166032</t>
  </si>
  <si>
    <t>ASTRAPROM d.o.o.</t>
  </si>
  <si>
    <t>Marinići 199, Viškovo</t>
  </si>
  <si>
    <t>Josipa Matasovića 1, Vinkovci</t>
  </si>
  <si>
    <t>STP 'AUTOKLUB VINKOVCI'</t>
  </si>
  <si>
    <t>tehnički pregled i registracija vozila</t>
  </si>
  <si>
    <t>AUTOKUĆA GAŠPARIĆ d.o.o.</t>
  </si>
  <si>
    <t>Pavleka Miškine 39,Čakovec</t>
  </si>
  <si>
    <t>BELL d.o.o.</t>
  </si>
  <si>
    <t>MIKLAVZ NA DRAVSKOM POLJU, Slovenija</t>
  </si>
  <si>
    <t>SI53053702</t>
  </si>
  <si>
    <t>BREMSKERL-REIBBELAGWERKE EMMERLING GMBH AND CO.KG</t>
  </si>
  <si>
    <t>Brakenhof 7, Estorf, Njemačka</t>
  </si>
  <si>
    <t>DE116162172</t>
  </si>
  <si>
    <t>CAMIRA FABRICS GMBH</t>
  </si>
  <si>
    <t>HOLZGERLINGEN, Njemačka</t>
  </si>
  <si>
    <t>FR64912181195</t>
  </si>
  <si>
    <t>CENTAR ZA VOZILA HRVATSKE, D.D.</t>
  </si>
  <si>
    <t>Capraška ulica 6, Zagreb</t>
  </si>
  <si>
    <t>CONRAD ELECTRONIC d.o.o. k.d.</t>
  </si>
  <si>
    <t>SI42992093253</t>
  </si>
  <si>
    <t>Ljubljanska cesta 66, Grosuplje, Slovenija</t>
  </si>
  <si>
    <t>kamate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</si>
  <si>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</si>
  <si>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</si>
  <si>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</si>
  <si>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</si>
  <si>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</si>
  <si>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</si>
  <si>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</si>
  <si>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ISPLATA PO PRESUDIPovrv-859/2023-33</t>
  </si>
  <si>
    <t>MEHANIKA BOLKOVAC J.D.O.O.</t>
  </si>
  <si>
    <t>Donje selo 33, Fužine</t>
  </si>
  <si>
    <t>PURIĆ d.o.o.</t>
  </si>
  <si>
    <t>TEKNOXGROUP HRVATSKA D.O.O.</t>
  </si>
  <si>
    <t>Zastavnice 25D, Hrvatski Leskovac</t>
  </si>
  <si>
    <t>VINCORION AS GMBH</t>
  </si>
  <si>
    <t>DE812506475</t>
  </si>
  <si>
    <t>Feldstr.155. Wedel, Njemačka</t>
  </si>
  <si>
    <t>SIGA d.o.o.</t>
  </si>
  <si>
    <t>Međimurska ulica 12, Varaždin</t>
  </si>
  <si>
    <t>PADOVAN d.o.o.</t>
  </si>
  <si>
    <t>Bočac 84, Mali Lošinj</t>
  </si>
  <si>
    <t>NIACO d.o.o</t>
  </si>
  <si>
    <t>Ivana Kamenarića 9, Sveti Ivan Zelina</t>
  </si>
  <si>
    <t>USTANOVA ZA ZDRAV. SKRB ADRIA MEDIC</t>
  </si>
  <si>
    <t>Miroslava Bulešića 9, Pazin</t>
  </si>
  <si>
    <t>PULA HERCULANEA d.o.o.</t>
  </si>
  <si>
    <t>Trg I. istarske brigade 14, Pula</t>
  </si>
  <si>
    <t>SZVIT SZ-VLEKA IN TEHNIKA D.O.O.</t>
  </si>
  <si>
    <t>Zaloška cesta 217, Ljubljana, Slovenija</t>
  </si>
  <si>
    <t>SI99181762</t>
  </si>
  <si>
    <t xml:space="preserve">Specijalistička ord. med.  rada Grozdana Hanžek </t>
  </si>
  <si>
    <t>ZAGREBAČKA 94a, Varaždin</t>
  </si>
  <si>
    <t>KOMUNALNO PODUZEĆE D.O.O.</t>
  </si>
  <si>
    <t>Trg oluje 9, Knin</t>
  </si>
  <si>
    <t>EUROCAR TOGLIANI SRL</t>
  </si>
  <si>
    <t>Via Monte Ortrigara 2A/2B, Bareggio, Italija</t>
  </si>
  <si>
    <t>IT04604780157</t>
  </si>
  <si>
    <t>IBC GMBH</t>
  </si>
  <si>
    <t>ATU49961705</t>
  </si>
  <si>
    <t>Percostr. 31, Wien, Austrija</t>
  </si>
  <si>
    <t>Ru-Ve d.o.o.</t>
  </si>
  <si>
    <t>Prosinačka ulica 14, Kerestinec</t>
  </si>
  <si>
    <t>Marijana Haberlea 12, Zagreb</t>
  </si>
  <si>
    <t>INDOP d.o.o.</t>
  </si>
  <si>
    <t>Ognjena Price 3, Sisak</t>
  </si>
  <si>
    <t>EURO BUS  d.o.o.</t>
  </si>
  <si>
    <t>Veli Kijec 2, Omišalj</t>
  </si>
  <si>
    <t xml:space="preserve">Hidropneumatske komponente j.d.o.o. </t>
  </si>
  <si>
    <t>Ferenščica I. 47, Zagreb</t>
  </si>
  <si>
    <t xml:space="preserve">EMKA OKOVI d.o.o. </t>
  </si>
  <si>
    <t>Branimirova ulica 64, Slavonski Brod</t>
  </si>
  <si>
    <t>FINANCIJSKA AGENCIJA</t>
  </si>
  <si>
    <t>Ulica grada Vukovara 70, Zagreb</t>
  </si>
  <si>
    <t>SUPERIOR UGOSTITELJSTVO d.o.o.</t>
  </si>
  <si>
    <t>Ulica grada Gospića 3, Zagreb</t>
  </si>
  <si>
    <t>IN TAVO D.O.O.</t>
  </si>
  <si>
    <t>TIŠNJANSKA DUBRAVA 61, Tisno</t>
  </si>
  <si>
    <t>Fočanska 33, Zagreb</t>
  </si>
  <si>
    <t>VERONA DUE d.o.o.</t>
  </si>
  <si>
    <t>LASER INŽENJERING D.O.O.</t>
  </si>
  <si>
    <t>Sisačka cesta 11, Zagreb</t>
  </si>
  <si>
    <t>na</t>
  </si>
  <si>
    <t>PORIV J.D.O.O.</t>
  </si>
  <si>
    <t>Ulica Božidara Adžije 29, Zagreb</t>
  </si>
  <si>
    <t>07928840919</t>
  </si>
  <si>
    <t>TOBRAL d.o.o</t>
  </si>
  <si>
    <t>Bana Jelačića 65, Đakovo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</si>
  <si>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</si>
  <si>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</si>
  <si>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</si>
  <si>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</si>
  <si>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</si>
  <si>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</si>
  <si>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</si>
  <si>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POLI-FER d.o.o.</t>
  </si>
  <si>
    <t>Brdovečka ulica 17, Zaprešić</t>
  </si>
  <si>
    <t>KOMUNALNO ODRŽAVANJE d.o.o.</t>
  </si>
  <si>
    <t>Trg kralja Tomislava 7, Ploče</t>
  </si>
  <si>
    <t>ŽELJKO DELIĆ DELIĆ, VL. ŽELJKO DELIĆ</t>
  </si>
  <si>
    <t>Ljudevita Gaja 80, KRUŠEVICA</t>
  </si>
  <si>
    <t>DIAD-KONSTRUKCIJE D.O.O.</t>
  </si>
  <si>
    <t>Trebevićki ogranak 3 3</t>
  </si>
  <si>
    <t>NOVA CESTA 181 A, Zagreb</t>
  </si>
  <si>
    <t>LJEKARNA LUKAČIN-ZDRAVSTVENA USTANOVA ZA LJEKARNIČKE DJELATNOSTI</t>
  </si>
  <si>
    <t>troškovi zaštite na radu</t>
  </si>
  <si>
    <t>Markuševečka cesta 185,Zagreb</t>
  </si>
  <si>
    <t>KUHLER-RATH KG</t>
  </si>
  <si>
    <t>TRIER, Njemačka</t>
  </si>
  <si>
    <t>DE02755210362</t>
  </si>
  <si>
    <t>STAUBLI SYSTEMS S.R.L.</t>
  </si>
  <si>
    <t>CH13000058927</t>
  </si>
  <si>
    <t>Zurich / Switzerland</t>
  </si>
  <si>
    <t>Luka Pula d.o.o.</t>
  </si>
  <si>
    <t>Sv. Polikarpa 8, Pula</t>
  </si>
  <si>
    <t xml:space="preserve">DIGITALNI TAHOGRAF d.o.o. </t>
  </si>
  <si>
    <t>Ventilatorska 8A</t>
  </si>
  <si>
    <t>FÖRCH D.O.O.</t>
  </si>
  <si>
    <t>Buzinska cesta 58, Buzin</t>
  </si>
  <si>
    <t>PROINSTAL SKAREC j.d.o.o.</t>
  </si>
  <si>
    <t>Ulica Vladimira Nazora 51,  Sveti Ivan Zelina</t>
  </si>
  <si>
    <t>FEROPROMET D.O.O.</t>
  </si>
  <si>
    <t>Kraljevo, Srbija</t>
  </si>
  <si>
    <t>FRANZ K. APPEL E. K.</t>
  </si>
  <si>
    <t>Gimmeldinger Straße 65, Neustadt, Njemačka</t>
  </si>
  <si>
    <t>DE259028613</t>
  </si>
  <si>
    <t>DIMNJACARSKA OBRTNICKA ZADRUGA</t>
  </si>
  <si>
    <t>Sarajevska cesta 60 , Zagreb</t>
  </si>
  <si>
    <t>01254445043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</si>
  <si>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</si>
  <si>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</si>
  <si>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</si>
  <si>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</si>
  <si>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</si>
  <si>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</si>
  <si>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</si>
  <si>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TIM KABEL D.O.O.</t>
  </si>
  <si>
    <t>Savska cesta 103, Sesvete</t>
  </si>
  <si>
    <t>LUCIDA DIZAJN j.d.o.o.</t>
  </si>
  <si>
    <t>Predovečka ulica 11, Zagreb</t>
  </si>
  <si>
    <t>ZAVOD ZA JAVNO ZDRAVSTVO ŠIBENSKE ŽUP</t>
  </si>
  <si>
    <t>Matije Gupca 74, Šibenik</t>
  </si>
  <si>
    <t>Magazin Racunalni Sistemi d.o.o</t>
  </si>
  <si>
    <t>Prekratova 41, Zagreb</t>
  </si>
  <si>
    <t>POPIJAC-KOVINAR d.o.o.</t>
  </si>
  <si>
    <t>Velikogorička 18, Vukovina</t>
  </si>
  <si>
    <t>FRIGO-KOR d.o.o.</t>
  </si>
  <si>
    <t>Majstorska 11, Zagreb</t>
  </si>
  <si>
    <t>MACHATKA VERTRIEBSGES.M.B.H.</t>
  </si>
  <si>
    <t>Vienna, Austria</t>
  </si>
  <si>
    <t>ATU61700519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</si>
  <si>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</si>
  <si>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</si>
  <si>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</si>
  <si>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</si>
  <si>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</si>
  <si>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</si>
  <si>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</si>
  <si>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</si>
  <si>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PRVOMAJSKA SERVIS d.o.o</t>
  </si>
  <si>
    <t>Prigornica 25, Zagreb</t>
  </si>
  <si>
    <t>LUMIO21 D.O.O.</t>
  </si>
  <si>
    <t>Gradiška ulica 3, Zagreb</t>
  </si>
  <si>
    <t>BIKE SHOP d.o.o</t>
  </si>
  <si>
    <t>Trg Slavija br.6, Vukovar</t>
  </si>
  <si>
    <t>TERMOL d.o.o.</t>
  </si>
  <si>
    <t>Duga ulica 91, Vinkovci</t>
  </si>
  <si>
    <t>STATRON GMBH</t>
  </si>
  <si>
    <t>ATU46608602</t>
  </si>
  <si>
    <t>Gewerbepark 11,Austrija</t>
  </si>
  <si>
    <t>TRIDION D.O.O.</t>
  </si>
  <si>
    <t>Zapadna lozica 10, Zagreb</t>
  </si>
  <si>
    <t>AIR TRACTOR d.o.o.. HOBI CENTAR</t>
  </si>
  <si>
    <t>Jablanova 21, Osijek</t>
  </si>
  <si>
    <t>SPECIJALNA OPREMA -LUCKO d.o.o.</t>
  </si>
  <si>
    <t>Dolenica 20, Donji Stupnik</t>
  </si>
  <si>
    <t>MTB INZENJERING uvoz-izvoz d.o.o.</t>
  </si>
  <si>
    <t>SPB inzenjering d.o.o.</t>
  </si>
  <si>
    <t>Ružićeva 41, Rijeka</t>
  </si>
  <si>
    <t>T.T.T. d.o.o</t>
  </si>
  <si>
    <t>Novaki, Industrijski odvojak 8, Sveta Nedjelja</t>
  </si>
  <si>
    <t>PUMPA  SERVIS d.o.o.</t>
  </si>
  <si>
    <t>Josipa Andrića 4, Osijek</t>
  </si>
  <si>
    <t>TROŠENJE SREDSTAVA U OŽUJKU 2024.</t>
  </si>
  <si>
    <t>MENDIS-PROJEKT  D.O.O.</t>
  </si>
  <si>
    <t>Toplička cesta 27, Jakovlje</t>
  </si>
  <si>
    <t>AUTO-MAG D.O.O.</t>
  </si>
  <si>
    <t>Gornjostupnička 1/D, Gornji Stupnik</t>
  </si>
  <si>
    <t>PROIZVODNJA OPRUGA, ZAGREB</t>
  </si>
  <si>
    <t>Japetička 18, Zagreb</t>
  </si>
  <si>
    <t>VIJAK d.o.o.</t>
  </si>
  <si>
    <t>Biškupečka ul. 44, Varaždin</t>
  </si>
  <si>
    <t>KRAŠ d.d.</t>
  </si>
  <si>
    <t>Ravnice 48, Zagreb</t>
  </si>
  <si>
    <t>ADRIATIC OSIGURANJE D.D.</t>
  </si>
  <si>
    <t>Listopadska ulica 2, Zagreb</t>
  </si>
  <si>
    <t>premije osiguranja osoba i imovine</t>
  </si>
  <si>
    <t xml:space="preserve">HEP-PLIN d.o.o. </t>
  </si>
  <si>
    <t>Cara Hadrijana 7, Osijek</t>
  </si>
  <si>
    <t>MEĐIMURJE-PLIN d.o.o.</t>
  </si>
  <si>
    <t>uskrsnica</t>
  </si>
  <si>
    <t>zahtjev za naknadu štete HZMO-a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</si>
  <si>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</si>
  <si>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</si>
  <si>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</si>
  <si>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</si>
  <si>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</si>
  <si>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CE-ZA-R d.o.o.</t>
  </si>
  <si>
    <t>AUTO KLIMA HRASTINSKI</t>
  </si>
  <si>
    <t>Nova cesta 181, Zagreb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</si>
  <si>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</si>
  <si>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</si>
  <si>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</si>
  <si>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</si>
  <si>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</si>
  <si>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EKA DOOEL SKOPJE A KNORR-BREMSE COMPANY</t>
  </si>
  <si>
    <t>MK4030005566313</t>
  </si>
  <si>
    <t>Skopje, Makedonija</t>
  </si>
  <si>
    <t>Feldstraße 9 d, Innsbruck, Austrija</t>
  </si>
  <si>
    <t xml:space="preserve">ANTOLOVIĆ Vl. Tomislav Antolović </t>
  </si>
  <si>
    <t>Kneza Domagoja 28, Andrijaševci</t>
  </si>
  <si>
    <t>KIRO GRADNJA, vl. Zoran Kirin</t>
  </si>
  <si>
    <t>Poljana Križevačka 77, Križevci</t>
  </si>
  <si>
    <t xml:space="preserve">MOTOMETER GmbH </t>
  </si>
  <si>
    <t>FRITZ-NEUERT-STRASSE 27, Njemačka</t>
  </si>
  <si>
    <t>DE811188293</t>
  </si>
  <si>
    <t xml:space="preserve">BRODOMERKUR d.d. </t>
  </si>
  <si>
    <t>Solinska 47, Split</t>
  </si>
  <si>
    <t>AUTO ARBANAS d.o.o.</t>
  </si>
  <si>
    <t>Sisačka 45, Velika Gorica</t>
  </si>
  <si>
    <t>JADRAN HOTEL d.o.o.</t>
  </si>
  <si>
    <t>Šetalište Andrije Kačića Miošića 1, Rijeka</t>
  </si>
  <si>
    <t>B.HEPWORTH &amp; COMPANY LTD</t>
  </si>
  <si>
    <t>4 MERSE ROAD,WORCESTERSHIRE, UK</t>
  </si>
  <si>
    <t>GB369302837</t>
  </si>
  <si>
    <t>AIRVA</t>
  </si>
  <si>
    <t>FR42480891381</t>
  </si>
  <si>
    <t>Cargy Pontoise, Francuska</t>
  </si>
  <si>
    <t>USTANOVA ZA ZDRAV. SKRB I MEDICINU RADA Dr. Tudor-Pavlić</t>
  </si>
  <si>
    <t>Dolac 3, Rijeka</t>
  </si>
  <si>
    <t xml:space="preserve">M.M.METAL j.d.o.o. </t>
  </si>
  <si>
    <t>HY-POWER PRODUKTIONS UND HANDELS GMBH</t>
  </si>
  <si>
    <t>St.Polten, Austrija</t>
  </si>
  <si>
    <t>ATU14698807</t>
  </si>
  <si>
    <t>VULKAN BERNHARD HACKFORTH GMBH I CO.KG</t>
  </si>
  <si>
    <t>Herne, Njemačka</t>
  </si>
  <si>
    <t>DE126690880</t>
  </si>
  <si>
    <t>oglašavanje</t>
  </si>
  <si>
    <t xml:space="preserve">TAU ON-LINE d.o.o. </t>
  </si>
  <si>
    <t>HEMCO D.O.O.</t>
  </si>
  <si>
    <t>Ante Starčevića 196B, Đakovo</t>
  </si>
  <si>
    <t>MTB INŽENJERING D.O.O.</t>
  </si>
  <si>
    <t>BIBUS ZAGREB D.O.O.</t>
  </si>
  <si>
    <t>Kovinska ulica 28, Zagreb</t>
  </si>
  <si>
    <t>ININ d.o.o.</t>
  </si>
  <si>
    <t>LIMES PLUS D.O.O.</t>
  </si>
  <si>
    <t>Kamenarka 29, Zagreb</t>
  </si>
  <si>
    <t xml:space="preserve">PKL  d.o.o. </t>
  </si>
  <si>
    <t>Martinkovac 112, Rijeka</t>
  </si>
  <si>
    <t xml:space="preserve">PKL zajednički obrt za proizvodnju ležajeva </t>
  </si>
  <si>
    <t>Dvorjanci 17 a, Duga resa</t>
  </si>
  <si>
    <t>CENTAR ZA RAČUNOVODSTVO I FINANCIJE D.O.O.</t>
  </si>
  <si>
    <t>stručna literatura</t>
  </si>
  <si>
    <t>1. Gajnički vidikovac br. 5, Zagreb</t>
  </si>
  <si>
    <t xml:space="preserve">SEALTECH D.O.O. </t>
  </si>
  <si>
    <t>CLIMOLUX - elektrotehnika vl. Dražen Papa</t>
  </si>
  <si>
    <t>Matije Gupca 6, Vrbovec</t>
  </si>
  <si>
    <t>07833393920</t>
  </si>
  <si>
    <t>Glogovničke bune 23, Križevci</t>
  </si>
  <si>
    <t>MAR MIR PROMET D.O.O.</t>
  </si>
  <si>
    <t>Ferenščica I. 71, Zagreb</t>
  </si>
  <si>
    <t>NOREGON SYSTEMS LLC</t>
  </si>
  <si>
    <t>56-1833355</t>
  </si>
  <si>
    <t>Greensbord, USA</t>
  </si>
  <si>
    <t xml:space="preserve">OKRETNI MOMENT d.o.o. </t>
  </si>
  <si>
    <t>Cenkovečka ulica 1, Zagreb</t>
  </si>
  <si>
    <t>KROMA FULLSTANDSMESSTECHNIK GMBH</t>
  </si>
  <si>
    <t>DE814697576</t>
  </si>
  <si>
    <t>Roctocker str. 9-10, Magdeburg, Njemačka</t>
  </si>
  <si>
    <t>TID-EXTRA D.O.O.</t>
  </si>
  <si>
    <t>Ulica Slatine 6, Mursko Središće</t>
  </si>
  <si>
    <t>DRVONA d.o.o.</t>
  </si>
  <si>
    <t>Antuna Mihanovića 7, Karlovac</t>
  </si>
  <si>
    <t>AUTOSET TUREK D.O.O.</t>
  </si>
  <si>
    <t>Gornja 51, Cirkovljan</t>
  </si>
  <si>
    <t>PILETIĆ D.O.O.</t>
  </si>
  <si>
    <t>Kaptolska 37, Zagreb</t>
  </si>
  <si>
    <t>HIMERA-INZ. D.O.O.</t>
  </si>
  <si>
    <t>Vinogradska 7/A, Bilje</t>
  </si>
  <si>
    <t>HIDRAULIKA FLEX d.o.o.</t>
  </si>
  <si>
    <t>Hrvoja Vukčić - Hrvatinića 118A, Vinkovci</t>
  </si>
  <si>
    <t>UNIVEL D.O.O.</t>
  </si>
  <si>
    <t>Našička ulica 6, Zagreb</t>
  </si>
  <si>
    <t>00956621867</t>
  </si>
  <si>
    <t>ispitivanje plinskih instalacija</t>
  </si>
  <si>
    <t xml:space="preserve">Zavod za istraživanje i razvoj sigurnosti d.o.o. </t>
  </si>
  <si>
    <t>05494093403</t>
  </si>
  <si>
    <t>Ulica grada Vukovara 68, Zagreb</t>
  </si>
  <si>
    <t>HIDRO-METAL PUMPE D.O.O.</t>
  </si>
  <si>
    <t>09409354546</t>
  </si>
  <si>
    <t>Varnica 4, Duga Resa</t>
  </si>
  <si>
    <t>KONČAR - INEM D.O.O.</t>
  </si>
  <si>
    <t>ILIRIC - EKO D.O.O.</t>
  </si>
  <si>
    <t>Dužice 19, Zagreb</t>
  </si>
  <si>
    <t>1KLIK d.o.o.</t>
  </si>
  <si>
    <t>Savska cesta 118, Zagreb</t>
  </si>
  <si>
    <t>HELUX D.O.O.</t>
  </si>
  <si>
    <t>Slavenskoga ulica 5, Zagreb</t>
  </si>
  <si>
    <t>EL-GRI d.o.o.</t>
  </si>
  <si>
    <t>Ulica grada Mainza 6, Zagreb</t>
  </si>
  <si>
    <t xml:space="preserve">MORLAK d.o.o. </t>
  </si>
  <si>
    <t xml:space="preserve">BOLF D.O.O. </t>
  </si>
  <si>
    <t xml:space="preserve">A2B EXPRESS LOGISTIKA d.o.o. </t>
  </si>
  <si>
    <t>Buzinski prilaz 36a, Zagreb</t>
  </si>
  <si>
    <t>Drage Stipca 4, Zagreb</t>
  </si>
  <si>
    <t>IMBUS d.o.o.</t>
  </si>
  <si>
    <t xml:space="preserve">LOST d.o.o. </t>
  </si>
  <si>
    <t>Ulica Kreše Golika 7, Zagreb</t>
  </si>
  <si>
    <t xml:space="preserve">STAMBENO KOMUNALNO GOSPODARSTVO D.O.O. </t>
  </si>
  <si>
    <t>INŽENJERSKI BIRO D.O.O.</t>
  </si>
  <si>
    <t>Ulica Vjekoslava Heinzela 4A, Zagreb</t>
  </si>
  <si>
    <t>VODOVOD OSIJEK d.o.o.</t>
  </si>
  <si>
    <t>Poljski Put 1, Osijek</t>
  </si>
  <si>
    <t>Topličnjak 2, Varaždinske Toplice</t>
  </si>
  <si>
    <t>MULLER D.O.O.</t>
  </si>
  <si>
    <t>Oreškovićeva ulica 6H/1, Zagreb</t>
  </si>
  <si>
    <t>PEGI D.O.O.</t>
  </si>
  <si>
    <t>PLODINE D.O.O.</t>
  </si>
  <si>
    <t>Radnička 30, Rijeka</t>
  </si>
  <si>
    <t>STUDENAC D.O.O.</t>
  </si>
  <si>
    <t>Četvrt Ribnjak 17, Omiš</t>
  </si>
  <si>
    <t>02023029348</t>
  </si>
  <si>
    <t>Ukupno za ožujak 2024:</t>
  </si>
  <si>
    <t>Ukupno za veljaču 2024:</t>
  </si>
  <si>
    <t>Ukupno za siječanj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</si>
</sst>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6" fillId="0" borderId="0" xfId="0" applyFont="1"/>
    <xf numFmtId="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4" fontId="1" fillId="0" borderId="7" xfId="0" applyNumberFormat="1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2FC4C7-C9CB-4219-A086-FDE8C131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B22A02-8C3C-4CED-8EBE-89D88923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dimension ref="A5:L301"/>
  <sheetViews>
    <sheetView topLeftCell="A202" workbookViewId="0">
      <selection activeCell="D296" sqref="D29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56" t="s">
        <v>7</v>
      </c>
      <c r="B6" s="56"/>
    </row>
    <row r="7" spans="1:7" x14ac:dyDescent="0.2">
      <c r="A7" s="56" t="s">
        <v>8</v>
      </c>
      <c r="B7" s="56"/>
    </row>
    <row r="8" spans="1:7" x14ac:dyDescent="0.2">
      <c r="A8" s="25"/>
      <c r="B8" s="6"/>
      <c r="C8" s="57" t="s">
        <v>9</v>
      </c>
      <c r="D8" s="57"/>
      <c r="E8" s="57"/>
      <c r="F8" s="57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330.04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31.74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v>1680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4999.5600000000004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9" x14ac:dyDescent="0.2">
      <c r="A17" s="11">
        <v>7</v>
      </c>
      <c r="B17" s="5" t="s">
        <v>24</v>
      </c>
      <c r="C17" s="11">
        <v>55622004611</v>
      </c>
      <c r="D17" s="5" t="s">
        <v>32</v>
      </c>
      <c r="E17" s="8">
        <v>69.75</v>
      </c>
      <c r="F17" s="5" t="s">
        <v>10</v>
      </c>
      <c r="G17" s="2" t="s">
        <v>23</v>
      </c>
    </row>
    <row r="18" spans="1:9" x14ac:dyDescent="0.2">
      <c r="A18" s="11">
        <v>8</v>
      </c>
      <c r="B18" s="5" t="s">
        <v>25</v>
      </c>
      <c r="C18" s="11">
        <v>73660371074</v>
      </c>
      <c r="D18" s="5" t="s">
        <v>38</v>
      </c>
      <c r="E18" s="8">
        <f>27.63+31.88</f>
        <v>59.51</v>
      </c>
      <c r="F18" s="5" t="s">
        <v>10</v>
      </c>
      <c r="G18" s="2" t="s">
        <v>23</v>
      </c>
    </row>
    <row r="19" spans="1:9" x14ac:dyDescent="0.2">
      <c r="A19" s="11">
        <v>9</v>
      </c>
      <c r="B19" s="5" t="s">
        <v>26</v>
      </c>
      <c r="C19" s="11">
        <v>53052188418</v>
      </c>
      <c r="D19" s="5" t="s">
        <v>33</v>
      </c>
      <c r="E19" s="8">
        <v>87.5</v>
      </c>
      <c r="F19" s="5" t="s">
        <v>10</v>
      </c>
      <c r="G19" s="2" t="s">
        <v>23</v>
      </c>
    </row>
    <row r="20" spans="1:9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v>1002693.42</v>
      </c>
      <c r="F20" s="5" t="s">
        <v>10</v>
      </c>
      <c r="G20" s="2" t="s">
        <v>34</v>
      </c>
    </row>
    <row r="21" spans="1:9" ht="15" customHeight="1" x14ac:dyDescent="0.2">
      <c r="A21" s="11">
        <v>11</v>
      </c>
      <c r="B21" s="5" t="s">
        <v>35</v>
      </c>
      <c r="C21" s="11" t="s">
        <v>40</v>
      </c>
      <c r="D21" s="9" t="s">
        <v>41</v>
      </c>
      <c r="E21" s="8">
        <v>11.88</v>
      </c>
      <c r="F21" s="5" t="s">
        <v>10</v>
      </c>
      <c r="G21" s="2" t="s">
        <v>16</v>
      </c>
    </row>
    <row r="22" spans="1:9" x14ac:dyDescent="0.2">
      <c r="A22" s="11">
        <v>12</v>
      </c>
      <c r="B22" s="5" t="s">
        <v>36</v>
      </c>
      <c r="C22" s="11">
        <v>100001159</v>
      </c>
      <c r="D22" s="5" t="s">
        <v>37</v>
      </c>
      <c r="E22" s="8">
        <v>14</v>
      </c>
      <c r="F22" s="5" t="s">
        <v>10</v>
      </c>
      <c r="G22" s="2" t="s">
        <v>16</v>
      </c>
    </row>
    <row r="23" spans="1:9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v>1695.58</v>
      </c>
      <c r="F23" s="5" t="s">
        <v>10</v>
      </c>
      <c r="G23" s="2" t="s">
        <v>16</v>
      </c>
    </row>
    <row r="24" spans="1:9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1650</v>
      </c>
      <c r="F24" s="5" t="s">
        <v>10</v>
      </c>
      <c r="G24" s="2" t="s">
        <v>46</v>
      </c>
    </row>
    <row r="25" spans="1:9" x14ac:dyDescent="0.2">
      <c r="A25" s="11">
        <v>15</v>
      </c>
      <c r="B25" s="5" t="s">
        <v>49</v>
      </c>
      <c r="C25" s="11">
        <v>98138500552</v>
      </c>
      <c r="D25" s="5" t="s">
        <v>50</v>
      </c>
      <c r="E25" s="8">
        <v>5312.5</v>
      </c>
      <c r="F25" s="5" t="s">
        <v>10</v>
      </c>
      <c r="G25" s="2" t="s">
        <v>48</v>
      </c>
    </row>
    <row r="26" spans="1:9" x14ac:dyDescent="0.2">
      <c r="A26" s="11">
        <v>16</v>
      </c>
      <c r="B26" s="5" t="s">
        <v>51</v>
      </c>
      <c r="C26" s="11">
        <v>74216428096</v>
      </c>
      <c r="D26" s="5" t="s">
        <v>53</v>
      </c>
      <c r="E26" s="8">
        <v>663.61</v>
      </c>
      <c r="F26" s="5" t="s">
        <v>10</v>
      </c>
      <c r="G26" s="2" t="s">
        <v>52</v>
      </c>
    </row>
    <row r="27" spans="1:9" x14ac:dyDescent="0.2">
      <c r="A27" s="11">
        <v>17</v>
      </c>
      <c r="B27" s="5" t="s">
        <v>54</v>
      </c>
      <c r="C27" s="12" t="s">
        <v>69</v>
      </c>
      <c r="D27" s="5" t="s">
        <v>68</v>
      </c>
      <c r="E27" s="8">
        <v>17260</v>
      </c>
      <c r="F27" s="5" t="s">
        <v>10</v>
      </c>
      <c r="G27" s="2" t="s">
        <v>55</v>
      </c>
    </row>
    <row r="28" spans="1:9" ht="12.75" thickBot="1" x14ac:dyDescent="0.25">
      <c r="A28" s="11">
        <v>18</v>
      </c>
      <c r="B28" s="5" t="s">
        <v>56</v>
      </c>
      <c r="C28" s="11">
        <v>23308926345</v>
      </c>
      <c r="D28" s="5" t="s">
        <v>74</v>
      </c>
      <c r="E28" s="15">
        <v>207.31</v>
      </c>
      <c r="F28" s="5" t="s">
        <v>10</v>
      </c>
      <c r="G28" s="2" t="s">
        <v>55</v>
      </c>
      <c r="H28" s="13"/>
    </row>
    <row r="29" spans="1:9" x14ac:dyDescent="0.2">
      <c r="A29" s="58">
        <v>19</v>
      </c>
      <c r="B29" s="47" t="s">
        <v>613</v>
      </c>
      <c r="C29" s="49">
        <v>66253945791</v>
      </c>
      <c r="D29" s="47" t="s">
        <v>67</v>
      </c>
      <c r="E29" s="16">
        <v>7057.5</v>
      </c>
      <c r="F29" s="47" t="s">
        <v>10</v>
      </c>
      <c r="G29" s="2" t="s">
        <v>55</v>
      </c>
    </row>
    <row r="30" spans="1:9" x14ac:dyDescent="0.2">
      <c r="A30" s="59"/>
      <c r="B30" s="51"/>
      <c r="C30" s="52"/>
      <c r="D30" s="51"/>
      <c r="E30" s="8">
        <v>123369.08</v>
      </c>
      <c r="F30" s="51"/>
      <c r="G30" s="2" t="s">
        <v>58</v>
      </c>
      <c r="I30" s="13"/>
    </row>
    <row r="31" spans="1:9" ht="12.75" thickBot="1" x14ac:dyDescent="0.25">
      <c r="A31" s="60"/>
      <c r="B31" s="48"/>
      <c r="C31" s="50"/>
      <c r="D31" s="48"/>
      <c r="E31" s="18">
        <v>29917.360000000001</v>
      </c>
      <c r="F31" s="48"/>
      <c r="G31" s="2" t="s">
        <v>23</v>
      </c>
      <c r="I31" s="13"/>
    </row>
    <row r="32" spans="1:9" x14ac:dyDescent="0.2">
      <c r="A32" s="11">
        <v>20</v>
      </c>
      <c r="B32" s="5" t="s">
        <v>57</v>
      </c>
      <c r="C32" s="12" t="s">
        <v>70</v>
      </c>
      <c r="D32" s="5" t="s">
        <v>71</v>
      </c>
      <c r="E32" s="17">
        <v>10000</v>
      </c>
      <c r="F32" s="5" t="s">
        <v>10</v>
      </c>
      <c r="G32" s="2" t="s">
        <v>55</v>
      </c>
    </row>
    <row r="33" spans="1:9" ht="12.75" thickBot="1" x14ac:dyDescent="0.25">
      <c r="A33" s="11">
        <v>21</v>
      </c>
      <c r="B33" s="5" t="s">
        <v>59</v>
      </c>
      <c r="C33" s="11">
        <v>63073332379</v>
      </c>
      <c r="D33" s="5" t="s">
        <v>73</v>
      </c>
      <c r="E33" s="15">
        <v>5889.7</v>
      </c>
      <c r="F33" s="5" t="s">
        <v>10</v>
      </c>
      <c r="G33" s="2" t="s">
        <v>61</v>
      </c>
    </row>
    <row r="34" spans="1:9" x14ac:dyDescent="0.2">
      <c r="A34" s="49">
        <v>22</v>
      </c>
      <c r="B34" s="47" t="s">
        <v>60</v>
      </c>
      <c r="C34" s="49">
        <v>39901919995</v>
      </c>
      <c r="D34" s="47" t="s">
        <v>72</v>
      </c>
      <c r="E34" s="16">
        <v>3466.03</v>
      </c>
      <c r="F34" s="47" t="s">
        <v>10</v>
      </c>
      <c r="G34" s="2" t="s">
        <v>61</v>
      </c>
    </row>
    <row r="35" spans="1:9" x14ac:dyDescent="0.2">
      <c r="A35" s="52"/>
      <c r="B35" s="51"/>
      <c r="C35" s="52"/>
      <c r="D35" s="51"/>
      <c r="E35" s="8">
        <v>2107.59</v>
      </c>
      <c r="F35" s="51"/>
      <c r="G35" s="2" t="s">
        <v>62</v>
      </c>
      <c r="I35" s="13"/>
    </row>
    <row r="36" spans="1:9" x14ac:dyDescent="0.2">
      <c r="A36" s="52"/>
      <c r="B36" s="51"/>
      <c r="C36" s="52"/>
      <c r="D36" s="51"/>
      <c r="E36" s="8">
        <v>13035.67</v>
      </c>
      <c r="F36" s="51"/>
      <c r="G36" s="2" t="s">
        <v>63</v>
      </c>
    </row>
    <row r="37" spans="1:9" ht="12.75" thickBot="1" x14ac:dyDescent="0.25">
      <c r="A37" s="50"/>
      <c r="B37" s="48"/>
      <c r="C37" s="50"/>
      <c r="D37" s="48"/>
      <c r="E37" s="18">
        <v>4606.03</v>
      </c>
      <c r="F37" s="48"/>
      <c r="G37" s="2" t="s">
        <v>64</v>
      </c>
      <c r="I37" s="13"/>
    </row>
    <row r="38" spans="1:9" ht="12.75" thickBot="1" x14ac:dyDescent="0.25">
      <c r="A38" s="11">
        <f>A34+1</f>
        <v>23</v>
      </c>
      <c r="B38" s="5" t="s">
        <v>65</v>
      </c>
      <c r="C38" s="11">
        <v>93039509752</v>
      </c>
      <c r="D38" s="5" t="s">
        <v>75</v>
      </c>
      <c r="E38" s="20">
        <v>1493.14</v>
      </c>
      <c r="F38" s="19" t="s">
        <v>10</v>
      </c>
      <c r="G38" s="2" t="s">
        <v>66</v>
      </c>
    </row>
    <row r="39" spans="1:9" ht="15" customHeight="1" x14ac:dyDescent="0.2">
      <c r="A39" s="49">
        <v>24</v>
      </c>
      <c r="B39" s="47" t="s">
        <v>76</v>
      </c>
      <c r="C39" s="49">
        <v>11471889269</v>
      </c>
      <c r="D39" s="47" t="s">
        <v>77</v>
      </c>
      <c r="E39" s="16">
        <v>4395</v>
      </c>
      <c r="F39" s="47" t="s">
        <v>10</v>
      </c>
      <c r="G39" s="2" t="s">
        <v>58</v>
      </c>
    </row>
    <row r="40" spans="1:9" ht="12.75" thickBot="1" x14ac:dyDescent="0.25">
      <c r="A40" s="50"/>
      <c r="B40" s="48"/>
      <c r="C40" s="50"/>
      <c r="D40" s="48"/>
      <c r="E40" s="18">
        <v>677.9</v>
      </c>
      <c r="F40" s="51"/>
      <c r="G40" s="2" t="s">
        <v>23</v>
      </c>
    </row>
    <row r="41" spans="1:9" x14ac:dyDescent="0.2">
      <c r="A41" s="49">
        <v>25</v>
      </c>
      <c r="B41" s="47" t="s">
        <v>78</v>
      </c>
      <c r="C41" s="49">
        <v>27759560625</v>
      </c>
      <c r="D41" s="53" t="s">
        <v>80</v>
      </c>
      <c r="E41" s="17">
        <v>6944.01</v>
      </c>
      <c r="F41" s="47" t="s">
        <v>10</v>
      </c>
      <c r="G41" s="2" t="s">
        <v>79</v>
      </c>
    </row>
    <row r="42" spans="1:9" x14ac:dyDescent="0.2">
      <c r="A42" s="52"/>
      <c r="B42" s="51"/>
      <c r="C42" s="52"/>
      <c r="D42" s="54"/>
      <c r="E42" s="8">
        <v>1027.43</v>
      </c>
      <c r="F42" s="51"/>
      <c r="G42" s="2" t="s">
        <v>23</v>
      </c>
    </row>
    <row r="43" spans="1:9" ht="12.75" thickBot="1" x14ac:dyDescent="0.25">
      <c r="A43" s="50"/>
      <c r="B43" s="48"/>
      <c r="C43" s="50"/>
      <c r="D43" s="55"/>
      <c r="E43" s="15">
        <v>106304.74</v>
      </c>
      <c r="F43" s="48"/>
      <c r="G43" s="2" t="s">
        <v>81</v>
      </c>
    </row>
    <row r="44" spans="1:9" x14ac:dyDescent="0.2">
      <c r="A44" s="11">
        <v>26</v>
      </c>
      <c r="B44" s="5" t="s">
        <v>83</v>
      </c>
      <c r="C44" s="11">
        <v>68419124305</v>
      </c>
      <c r="D44" s="5" t="s">
        <v>84</v>
      </c>
      <c r="E44" s="16">
        <v>84.96</v>
      </c>
      <c r="F44" s="5" t="s">
        <v>10</v>
      </c>
      <c r="G44" s="2" t="s">
        <v>82</v>
      </c>
    </row>
    <row r="45" spans="1:9" x14ac:dyDescent="0.2">
      <c r="A45" s="11">
        <v>27</v>
      </c>
      <c r="B45" s="5" t="s">
        <v>85</v>
      </c>
      <c r="C45" s="11">
        <v>52909770220</v>
      </c>
      <c r="D45" s="5" t="s">
        <v>89</v>
      </c>
      <c r="E45" s="8">
        <v>5013.75</v>
      </c>
      <c r="F45" s="5" t="s">
        <v>10</v>
      </c>
      <c r="G45" s="2" t="s">
        <v>86</v>
      </c>
    </row>
    <row r="46" spans="1:9" x14ac:dyDescent="0.2">
      <c r="A46" s="11">
        <v>28</v>
      </c>
      <c r="B46" s="5" t="s">
        <v>88</v>
      </c>
      <c r="C46" s="11">
        <v>42889250808</v>
      </c>
      <c r="D46" s="5" t="s">
        <v>90</v>
      </c>
      <c r="E46" s="8">
        <v>79.150000000000006</v>
      </c>
      <c r="F46" s="5" t="s">
        <v>10</v>
      </c>
      <c r="G46" s="2" t="s">
        <v>86</v>
      </c>
    </row>
    <row r="47" spans="1:9" x14ac:dyDescent="0.2">
      <c r="A47" s="11">
        <v>29</v>
      </c>
      <c r="B47" s="5" t="s">
        <v>87</v>
      </c>
      <c r="C47" s="12" t="s">
        <v>92</v>
      </c>
      <c r="D47" s="5" t="s">
        <v>91</v>
      </c>
      <c r="E47" s="8">
        <v>647.08000000000004</v>
      </c>
      <c r="F47" s="5" t="s">
        <v>10</v>
      </c>
      <c r="G47" s="2" t="s">
        <v>86</v>
      </c>
    </row>
    <row r="48" spans="1:9" x14ac:dyDescent="0.2">
      <c r="A48" s="11">
        <v>30</v>
      </c>
      <c r="B48" s="5" t="s">
        <v>93</v>
      </c>
      <c r="C48" s="11">
        <v>72702911449</v>
      </c>
      <c r="D48" s="5" t="s">
        <v>95</v>
      </c>
      <c r="E48" s="8">
        <v>877.5</v>
      </c>
      <c r="F48" s="5" t="s">
        <v>10</v>
      </c>
      <c r="G48" s="2" t="s">
        <v>94</v>
      </c>
    </row>
    <row r="49" spans="1:7" x14ac:dyDescent="0.2">
      <c r="A49" s="11">
        <v>31</v>
      </c>
      <c r="B49" s="5" t="s">
        <v>96</v>
      </c>
      <c r="C49" s="11">
        <v>78997473821</v>
      </c>
      <c r="D49" s="5" t="s">
        <v>98</v>
      </c>
      <c r="E49" s="8">
        <v>179.58</v>
      </c>
      <c r="F49" s="5" t="s">
        <v>10</v>
      </c>
      <c r="G49" s="2" t="s">
        <v>97</v>
      </c>
    </row>
    <row r="50" spans="1:7" x14ac:dyDescent="0.2">
      <c r="A50" s="11">
        <v>32</v>
      </c>
      <c r="B50" s="5" t="s">
        <v>100</v>
      </c>
      <c r="C50" s="11" t="s">
        <v>17</v>
      </c>
      <c r="D50" s="5" t="s">
        <v>17</v>
      </c>
      <c r="E50" s="8">
        <v>218.88</v>
      </c>
      <c r="F50" s="5" t="s">
        <v>10</v>
      </c>
      <c r="G50" s="2" t="s">
        <v>99</v>
      </c>
    </row>
    <row r="51" spans="1:7" x14ac:dyDescent="0.2">
      <c r="A51" s="11">
        <v>33</v>
      </c>
      <c r="B51" s="5" t="s">
        <v>17</v>
      </c>
      <c r="C51" s="11" t="s">
        <v>17</v>
      </c>
      <c r="D51" s="5" t="s">
        <v>17</v>
      </c>
      <c r="E51" s="8">
        <v>2632</v>
      </c>
      <c r="F51" s="5" t="s">
        <v>10</v>
      </c>
      <c r="G51" s="2" t="s">
        <v>101</v>
      </c>
    </row>
    <row r="52" spans="1:7" x14ac:dyDescent="0.2">
      <c r="A52" s="11">
        <v>34</v>
      </c>
      <c r="B52" s="5" t="s">
        <v>102</v>
      </c>
      <c r="C52" s="11">
        <v>981494061</v>
      </c>
      <c r="D52" s="5" t="s">
        <v>103</v>
      </c>
      <c r="E52" s="8">
        <v>1672.68</v>
      </c>
      <c r="F52" s="5" t="s">
        <v>10</v>
      </c>
      <c r="G52" s="2" t="s">
        <v>62</v>
      </c>
    </row>
    <row r="53" spans="1:7" x14ac:dyDescent="0.2">
      <c r="A53" s="11">
        <v>35</v>
      </c>
      <c r="B53" s="5" t="s">
        <v>105</v>
      </c>
      <c r="C53" s="11">
        <v>80109305109</v>
      </c>
      <c r="D53" s="5" t="s">
        <v>106</v>
      </c>
      <c r="E53" s="8">
        <v>3187.5</v>
      </c>
      <c r="F53" s="5" t="s">
        <v>10</v>
      </c>
      <c r="G53" s="2" t="s">
        <v>104</v>
      </c>
    </row>
    <row r="54" spans="1:7" x14ac:dyDescent="0.2">
      <c r="A54" s="11">
        <v>36</v>
      </c>
      <c r="B54" s="5" t="s">
        <v>17</v>
      </c>
      <c r="C54" s="11" t="s">
        <v>17</v>
      </c>
      <c r="D54" s="5" t="s">
        <v>17</v>
      </c>
      <c r="E54" s="8">
        <v>15542.55</v>
      </c>
      <c r="F54" s="5" t="s">
        <v>10</v>
      </c>
      <c r="G54" s="2" t="s">
        <v>107</v>
      </c>
    </row>
    <row r="55" spans="1:7" x14ac:dyDescent="0.2">
      <c r="A55" s="11">
        <v>37</v>
      </c>
      <c r="B55" s="5" t="s">
        <v>109</v>
      </c>
      <c r="C55" s="11">
        <v>32179081874</v>
      </c>
      <c r="D55" s="5" t="s">
        <v>110</v>
      </c>
      <c r="E55" s="8">
        <v>1580.71</v>
      </c>
      <c r="F55" s="5" t="s">
        <v>10</v>
      </c>
      <c r="G55" s="2" t="s">
        <v>108</v>
      </c>
    </row>
    <row r="56" spans="1:7" x14ac:dyDescent="0.2">
      <c r="A56" s="49">
        <v>38</v>
      </c>
      <c r="B56" s="47" t="s">
        <v>113</v>
      </c>
      <c r="C56" s="49">
        <v>76173743169</v>
      </c>
      <c r="D56" s="47" t="s">
        <v>111</v>
      </c>
      <c r="E56" s="8">
        <v>33.18</v>
      </c>
      <c r="F56" s="47" t="s">
        <v>10</v>
      </c>
      <c r="G56" s="2" t="s">
        <v>108</v>
      </c>
    </row>
    <row r="57" spans="1:7" x14ac:dyDescent="0.2">
      <c r="A57" s="50"/>
      <c r="B57" s="48"/>
      <c r="C57" s="50"/>
      <c r="D57" s="48"/>
      <c r="E57" s="8">
        <v>517.16</v>
      </c>
      <c r="F57" s="48"/>
      <c r="G57" s="2" t="s">
        <v>112</v>
      </c>
    </row>
    <row r="58" spans="1:7" x14ac:dyDescent="0.2">
      <c r="A58" s="11">
        <v>39</v>
      </c>
      <c r="B58" s="5" t="s">
        <v>114</v>
      </c>
      <c r="C58" s="12" t="s">
        <v>116</v>
      </c>
      <c r="D58" s="5" t="s">
        <v>117</v>
      </c>
      <c r="E58" s="8">
        <v>957.01</v>
      </c>
      <c r="F58" s="5" t="s">
        <v>10</v>
      </c>
      <c r="G58" s="2" t="s">
        <v>115</v>
      </c>
    </row>
    <row r="59" spans="1:7" x14ac:dyDescent="0.2">
      <c r="A59" s="49">
        <v>40</v>
      </c>
      <c r="B59" s="47" t="s">
        <v>119</v>
      </c>
      <c r="C59" s="49">
        <v>34976993601</v>
      </c>
      <c r="D59" s="47" t="s">
        <v>120</v>
      </c>
      <c r="E59" s="8">
        <v>966.3</v>
      </c>
      <c r="F59" s="47" t="s">
        <v>10</v>
      </c>
      <c r="G59" s="2" t="s">
        <v>118</v>
      </c>
    </row>
    <row r="60" spans="1:7" x14ac:dyDescent="0.2">
      <c r="A60" s="50"/>
      <c r="B60" s="48"/>
      <c r="C60" s="50"/>
      <c r="D60" s="48"/>
      <c r="E60" s="8">
        <v>112.29</v>
      </c>
      <c r="F60" s="48"/>
      <c r="G60" s="2" t="s">
        <v>287</v>
      </c>
    </row>
    <row r="61" spans="1:7" x14ac:dyDescent="0.2">
      <c r="A61" s="11">
        <v>41</v>
      </c>
      <c r="B61" s="5" t="s">
        <v>17</v>
      </c>
      <c r="C61" s="11" t="s">
        <v>17</v>
      </c>
      <c r="D61" s="5" t="s">
        <v>17</v>
      </c>
      <c r="E61" s="8">
        <v>1753.11</v>
      </c>
      <c r="F61" s="5" t="s">
        <v>10</v>
      </c>
      <c r="G61" s="2" t="s">
        <v>121</v>
      </c>
    </row>
    <row r="62" spans="1:7" x14ac:dyDescent="0.2">
      <c r="A62" s="11">
        <v>42</v>
      </c>
      <c r="B62" s="5" t="s">
        <v>17</v>
      </c>
      <c r="C62" s="11" t="s">
        <v>17</v>
      </c>
      <c r="D62" s="5" t="s">
        <v>17</v>
      </c>
      <c r="E62" s="8">
        <v>21604.31</v>
      </c>
      <c r="F62" s="5" t="s">
        <v>10</v>
      </c>
      <c r="G62" s="2" t="s">
        <v>122</v>
      </c>
    </row>
    <row r="63" spans="1:7" x14ac:dyDescent="0.2">
      <c r="A63" s="11">
        <v>43</v>
      </c>
      <c r="B63" s="5" t="s">
        <v>17</v>
      </c>
      <c r="C63" s="11" t="s">
        <v>17</v>
      </c>
      <c r="D63" s="5" t="s">
        <v>17</v>
      </c>
      <c r="E63" s="8">
        <v>398.17</v>
      </c>
      <c r="F63" s="5" t="s">
        <v>10</v>
      </c>
      <c r="G63" s="2" t="s">
        <v>123</v>
      </c>
    </row>
    <row r="64" spans="1:7" x14ac:dyDescent="0.2">
      <c r="A64" s="11">
        <v>44</v>
      </c>
      <c r="B64" s="5" t="s">
        <v>125</v>
      </c>
      <c r="C64" s="11">
        <v>15429488788</v>
      </c>
      <c r="D64" s="5" t="s">
        <v>126</v>
      </c>
      <c r="E64" s="8">
        <v>148.11000000000001</v>
      </c>
      <c r="F64" s="5" t="s">
        <v>10</v>
      </c>
      <c r="G64" s="2" t="s">
        <v>124</v>
      </c>
    </row>
    <row r="65" spans="1:9" x14ac:dyDescent="0.2">
      <c r="A65" s="11">
        <v>45</v>
      </c>
      <c r="B65" s="5" t="s">
        <v>127</v>
      </c>
      <c r="C65" s="11">
        <v>28921383001</v>
      </c>
      <c r="D65" s="5" t="s">
        <v>129</v>
      </c>
      <c r="E65" s="8">
        <v>257.97000000000003</v>
      </c>
      <c r="F65" s="5" t="s">
        <v>10</v>
      </c>
      <c r="G65" s="2" t="s">
        <v>128</v>
      </c>
    </row>
    <row r="66" spans="1:9" x14ac:dyDescent="0.2">
      <c r="A66" s="49">
        <v>46</v>
      </c>
      <c r="B66" s="47" t="s">
        <v>131</v>
      </c>
      <c r="C66" s="49">
        <v>70133616033</v>
      </c>
      <c r="D66" s="47" t="s">
        <v>134</v>
      </c>
      <c r="E66" s="8">
        <v>4943.12</v>
      </c>
      <c r="F66" s="47" t="s">
        <v>10</v>
      </c>
      <c r="G66" s="2" t="s">
        <v>130</v>
      </c>
    </row>
    <row r="67" spans="1:9" x14ac:dyDescent="0.2">
      <c r="A67" s="50"/>
      <c r="B67" s="48"/>
      <c r="C67" s="50"/>
      <c r="D67" s="48"/>
      <c r="E67" s="8">
        <f>1955.12+1761.75</f>
        <v>3716.87</v>
      </c>
      <c r="F67" s="48"/>
      <c r="G67" s="2" t="s">
        <v>292</v>
      </c>
    </row>
    <row r="68" spans="1:9" x14ac:dyDescent="0.2">
      <c r="A68" s="49">
        <v>47</v>
      </c>
      <c r="B68" s="47" t="s">
        <v>132</v>
      </c>
      <c r="C68" s="49">
        <v>81793146560</v>
      </c>
      <c r="D68" s="47" t="s">
        <v>133</v>
      </c>
      <c r="E68" s="8">
        <v>2600</v>
      </c>
      <c r="F68" s="5" t="s">
        <v>10</v>
      </c>
      <c r="G68" s="2" t="s">
        <v>130</v>
      </c>
    </row>
    <row r="69" spans="1:9" x14ac:dyDescent="0.2">
      <c r="A69" s="50"/>
      <c r="B69" s="48"/>
      <c r="C69" s="50"/>
      <c r="D69" s="48"/>
      <c r="E69" s="8">
        <v>15.33</v>
      </c>
      <c r="F69" s="5"/>
      <c r="G69" s="2" t="s">
        <v>292</v>
      </c>
    </row>
    <row r="70" spans="1:9" x14ac:dyDescent="0.2">
      <c r="A70" s="11">
        <v>48</v>
      </c>
      <c r="B70" s="5" t="s">
        <v>135</v>
      </c>
      <c r="C70" s="11">
        <v>38812451417</v>
      </c>
      <c r="D70" s="5" t="s">
        <v>198</v>
      </c>
      <c r="E70" s="8">
        <v>179.01</v>
      </c>
      <c r="F70" s="5" t="s">
        <v>10</v>
      </c>
      <c r="G70" s="2" t="s">
        <v>112</v>
      </c>
      <c r="I70" s="13"/>
    </row>
    <row r="71" spans="1:9" x14ac:dyDescent="0.2">
      <c r="A71" s="11">
        <v>49</v>
      </c>
      <c r="B71" s="5" t="s">
        <v>136</v>
      </c>
      <c r="C71" s="11">
        <v>70467048139</v>
      </c>
      <c r="D71" s="5" t="s">
        <v>199</v>
      </c>
      <c r="E71" s="8">
        <v>62.26</v>
      </c>
      <c r="F71" s="5" t="s">
        <v>10</v>
      </c>
      <c r="G71" s="2" t="s">
        <v>112</v>
      </c>
    </row>
    <row r="72" spans="1:9" x14ac:dyDescent="0.2">
      <c r="A72" s="11">
        <v>50</v>
      </c>
      <c r="B72" s="5" t="s">
        <v>137</v>
      </c>
      <c r="C72" s="12" t="s">
        <v>200</v>
      </c>
      <c r="D72" s="5" t="s">
        <v>201</v>
      </c>
      <c r="E72" s="8">
        <v>429.99</v>
      </c>
      <c r="F72" s="5" t="s">
        <v>10</v>
      </c>
      <c r="G72" s="2" t="s">
        <v>112</v>
      </c>
    </row>
    <row r="73" spans="1:9" x14ac:dyDescent="0.2">
      <c r="A73" s="11">
        <v>51</v>
      </c>
      <c r="B73" s="5" t="s">
        <v>138</v>
      </c>
      <c r="C73" s="11">
        <v>46163832762</v>
      </c>
      <c r="D73" s="5" t="s">
        <v>202</v>
      </c>
      <c r="E73" s="8">
        <v>179.01</v>
      </c>
      <c r="F73" s="5" t="s">
        <v>10</v>
      </c>
      <c r="G73" s="2" t="s">
        <v>112</v>
      </c>
    </row>
    <row r="74" spans="1:9" x14ac:dyDescent="0.2">
      <c r="A74" s="11">
        <v>52</v>
      </c>
      <c r="B74" s="5" t="s">
        <v>140</v>
      </c>
      <c r="C74" s="11">
        <v>41412434130</v>
      </c>
      <c r="D74" s="5" t="s">
        <v>197</v>
      </c>
      <c r="E74" s="8">
        <v>67.28</v>
      </c>
      <c r="F74" s="5" t="s">
        <v>10</v>
      </c>
      <c r="G74" s="2" t="s">
        <v>112</v>
      </c>
    </row>
    <row r="75" spans="1:9" x14ac:dyDescent="0.2">
      <c r="A75" s="11">
        <v>53</v>
      </c>
      <c r="B75" s="5" t="s">
        <v>139</v>
      </c>
      <c r="C75" s="11">
        <v>26211106548</v>
      </c>
      <c r="D75" s="5" t="s">
        <v>141</v>
      </c>
      <c r="E75" s="8">
        <v>387.06</v>
      </c>
      <c r="F75" s="5" t="s">
        <v>10</v>
      </c>
      <c r="G75" s="2" t="s">
        <v>112</v>
      </c>
      <c r="I75" s="13"/>
    </row>
    <row r="76" spans="1:9" x14ac:dyDescent="0.2">
      <c r="A76" s="11">
        <v>54</v>
      </c>
      <c r="B76" s="5" t="s">
        <v>142</v>
      </c>
      <c r="C76" s="12" t="s">
        <v>203</v>
      </c>
      <c r="D76" s="5" t="s">
        <v>204</v>
      </c>
      <c r="E76" s="8">
        <v>190.2</v>
      </c>
      <c r="F76" s="5" t="s">
        <v>10</v>
      </c>
      <c r="G76" s="2" t="s">
        <v>112</v>
      </c>
    </row>
    <row r="77" spans="1:9" x14ac:dyDescent="0.2">
      <c r="A77" s="11">
        <v>55</v>
      </c>
      <c r="B77" s="5" t="s">
        <v>143</v>
      </c>
      <c r="C77" s="11">
        <v>85584865987</v>
      </c>
      <c r="D77" s="5" t="s">
        <v>205</v>
      </c>
      <c r="E77" s="8">
        <v>1502.06</v>
      </c>
      <c r="F77" s="5" t="s">
        <v>10</v>
      </c>
      <c r="G77" s="2" t="s">
        <v>112</v>
      </c>
    </row>
    <row r="78" spans="1:9" x14ac:dyDescent="0.2">
      <c r="A78" s="11">
        <v>56</v>
      </c>
      <c r="B78" s="5" t="s">
        <v>144</v>
      </c>
      <c r="C78" s="11"/>
      <c r="D78" s="5"/>
      <c r="E78" s="8">
        <v>700</v>
      </c>
      <c r="F78" s="5" t="s">
        <v>10</v>
      </c>
      <c r="G78" s="2" t="s">
        <v>145</v>
      </c>
    </row>
    <row r="79" spans="1:9" x14ac:dyDescent="0.2">
      <c r="A79" s="11">
        <v>57</v>
      </c>
      <c r="B79" s="5" t="s">
        <v>146</v>
      </c>
      <c r="C79" s="11">
        <v>58680938419</v>
      </c>
      <c r="D79" s="5" t="s">
        <v>206</v>
      </c>
      <c r="E79" s="8">
        <v>284.99</v>
      </c>
      <c r="F79" s="5" t="s">
        <v>10</v>
      </c>
      <c r="G79" s="2" t="s">
        <v>147</v>
      </c>
    </row>
    <row r="80" spans="1:9" x14ac:dyDescent="0.2">
      <c r="A80" s="11">
        <v>58</v>
      </c>
      <c r="B80" s="5" t="s">
        <v>148</v>
      </c>
      <c r="C80" s="11" t="s">
        <v>207</v>
      </c>
      <c r="D80" s="5" t="s">
        <v>208</v>
      </c>
      <c r="E80" s="8">
        <v>2104.9</v>
      </c>
      <c r="F80" s="5" t="s">
        <v>10</v>
      </c>
      <c r="G80" s="2" t="s">
        <v>147</v>
      </c>
    </row>
    <row r="81" spans="1:7" x14ac:dyDescent="0.2">
      <c r="A81" s="11">
        <v>59</v>
      </c>
      <c r="B81" s="5" t="s">
        <v>149</v>
      </c>
      <c r="C81" s="11">
        <v>40199026282</v>
      </c>
      <c r="D81" s="5" t="s">
        <v>209</v>
      </c>
      <c r="E81" s="8">
        <v>34608.050000000003</v>
      </c>
      <c r="F81" s="5" t="s">
        <v>10</v>
      </c>
      <c r="G81" s="2" t="s">
        <v>147</v>
      </c>
    </row>
    <row r="82" spans="1:7" x14ac:dyDescent="0.2">
      <c r="A82" s="11">
        <v>60</v>
      </c>
      <c r="B82" s="5" t="s">
        <v>150</v>
      </c>
      <c r="C82" s="11">
        <v>19422090987</v>
      </c>
      <c r="D82" s="5" t="s">
        <v>210</v>
      </c>
      <c r="E82" s="8">
        <v>1359</v>
      </c>
      <c r="F82" s="5" t="s">
        <v>10</v>
      </c>
      <c r="G82" s="2" t="s">
        <v>147</v>
      </c>
    </row>
    <row r="83" spans="1:7" x14ac:dyDescent="0.2">
      <c r="A83" s="11">
        <v>61</v>
      </c>
      <c r="B83" s="5" t="s">
        <v>151</v>
      </c>
      <c r="C83" s="11">
        <v>59964152545</v>
      </c>
      <c r="D83" s="5" t="s">
        <v>211</v>
      </c>
      <c r="E83" s="8">
        <v>3690.64</v>
      </c>
      <c r="F83" s="5" t="s">
        <v>10</v>
      </c>
      <c r="G83" s="2" t="s">
        <v>147</v>
      </c>
    </row>
    <row r="84" spans="1:7" x14ac:dyDescent="0.2">
      <c r="A84" s="11">
        <v>62</v>
      </c>
      <c r="B84" s="5" t="s">
        <v>152</v>
      </c>
      <c r="C84" s="11">
        <v>54948902275</v>
      </c>
      <c r="D84" s="5" t="s">
        <v>212</v>
      </c>
      <c r="E84" s="8">
        <v>419.9</v>
      </c>
      <c r="F84" s="5" t="s">
        <v>10</v>
      </c>
      <c r="G84" s="2" t="s">
        <v>153</v>
      </c>
    </row>
    <row r="85" spans="1:7" x14ac:dyDescent="0.2">
      <c r="A85" s="11">
        <v>63</v>
      </c>
      <c r="B85" s="5" t="s">
        <v>154</v>
      </c>
      <c r="C85" s="11">
        <v>33001753417</v>
      </c>
      <c r="D85" s="5" t="s">
        <v>213</v>
      </c>
      <c r="E85" s="8">
        <v>6147.5</v>
      </c>
      <c r="F85" s="5" t="s">
        <v>10</v>
      </c>
      <c r="G85" s="2" t="s">
        <v>23</v>
      </c>
    </row>
    <row r="86" spans="1:7" x14ac:dyDescent="0.2">
      <c r="A86" s="11">
        <v>64</v>
      </c>
      <c r="B86" s="5" t="s">
        <v>155</v>
      </c>
      <c r="C86" s="11">
        <v>55326209639</v>
      </c>
      <c r="D86" s="5" t="s">
        <v>214</v>
      </c>
      <c r="E86" s="8">
        <v>247.5</v>
      </c>
      <c r="F86" s="5" t="s">
        <v>10</v>
      </c>
      <c r="G86" s="2" t="s">
        <v>23</v>
      </c>
    </row>
    <row r="87" spans="1:7" x14ac:dyDescent="0.2">
      <c r="A87" s="11">
        <v>65</v>
      </c>
      <c r="B87" s="5" t="s">
        <v>156</v>
      </c>
      <c r="C87" s="11">
        <v>51645411160</v>
      </c>
      <c r="D87" s="5" t="s">
        <v>215</v>
      </c>
      <c r="E87" s="8">
        <v>45.63</v>
      </c>
      <c r="F87" s="5" t="s">
        <v>10</v>
      </c>
      <c r="G87" s="2" t="s">
        <v>23</v>
      </c>
    </row>
    <row r="88" spans="1:7" x14ac:dyDescent="0.2">
      <c r="A88" s="11">
        <v>66</v>
      </c>
      <c r="B88" s="5" t="s">
        <v>157</v>
      </c>
      <c r="C88" s="11" t="s">
        <v>216</v>
      </c>
      <c r="D88" s="5" t="s">
        <v>158</v>
      </c>
      <c r="E88" s="8">
        <v>7158</v>
      </c>
      <c r="F88" s="5" t="s">
        <v>10</v>
      </c>
      <c r="G88" s="2" t="s">
        <v>23</v>
      </c>
    </row>
    <row r="89" spans="1:7" x14ac:dyDescent="0.2">
      <c r="A89" s="11">
        <v>67</v>
      </c>
      <c r="B89" s="5" t="s">
        <v>159</v>
      </c>
      <c r="C89" s="11">
        <v>64862538713</v>
      </c>
      <c r="D89" s="5" t="s">
        <v>217</v>
      </c>
      <c r="E89" s="8">
        <v>1866.43</v>
      </c>
      <c r="F89" s="5" t="s">
        <v>10</v>
      </c>
      <c r="G89" s="2" t="s">
        <v>23</v>
      </c>
    </row>
    <row r="90" spans="1:7" x14ac:dyDescent="0.2">
      <c r="A90" s="11">
        <v>68</v>
      </c>
      <c r="B90" s="5" t="s">
        <v>160</v>
      </c>
      <c r="C90" s="11" t="s">
        <v>218</v>
      </c>
      <c r="D90" s="5" t="s">
        <v>161</v>
      </c>
      <c r="E90" s="8">
        <v>9600</v>
      </c>
      <c r="F90" s="5" t="s">
        <v>10</v>
      </c>
      <c r="G90" s="2" t="s">
        <v>23</v>
      </c>
    </row>
    <row r="91" spans="1:7" x14ac:dyDescent="0.2">
      <c r="A91" s="11">
        <v>69</v>
      </c>
      <c r="B91" s="5" t="s">
        <v>162</v>
      </c>
      <c r="C91" s="11">
        <v>58353015102</v>
      </c>
      <c r="D91" s="5" t="s">
        <v>219</v>
      </c>
      <c r="E91" s="8">
        <v>76.31</v>
      </c>
      <c r="F91" s="5" t="s">
        <v>10</v>
      </c>
      <c r="G91" s="2" t="s">
        <v>23</v>
      </c>
    </row>
    <row r="92" spans="1:7" x14ac:dyDescent="0.2">
      <c r="A92" s="11">
        <v>70</v>
      </c>
      <c r="B92" s="5" t="s">
        <v>163</v>
      </c>
      <c r="C92" s="11">
        <v>40382428949</v>
      </c>
      <c r="D92" s="5" t="s">
        <v>220</v>
      </c>
      <c r="E92" s="8">
        <v>105.44</v>
      </c>
      <c r="F92" s="5" t="s">
        <v>10</v>
      </c>
      <c r="G92" s="2" t="s">
        <v>23</v>
      </c>
    </row>
    <row r="93" spans="1:7" x14ac:dyDescent="0.2">
      <c r="A93" s="11">
        <v>71</v>
      </c>
      <c r="B93" s="5" t="s">
        <v>164</v>
      </c>
      <c r="C93" s="11">
        <v>26941634270</v>
      </c>
      <c r="D93" s="5" t="s">
        <v>221</v>
      </c>
      <c r="E93" s="8">
        <v>3188.88</v>
      </c>
      <c r="F93" s="5" t="s">
        <v>10</v>
      </c>
      <c r="G93" s="2" t="s">
        <v>23</v>
      </c>
    </row>
    <row r="94" spans="1:7" x14ac:dyDescent="0.2">
      <c r="A94" s="11">
        <v>72</v>
      </c>
      <c r="B94" s="5" t="s">
        <v>165</v>
      </c>
      <c r="C94" s="11">
        <v>62534176727</v>
      </c>
      <c r="D94" s="5" t="s">
        <v>222</v>
      </c>
      <c r="E94" s="8">
        <v>11697.59</v>
      </c>
      <c r="F94" s="5" t="s">
        <v>10</v>
      </c>
      <c r="G94" s="2" t="s">
        <v>23</v>
      </c>
    </row>
    <row r="95" spans="1:7" x14ac:dyDescent="0.2">
      <c r="A95" s="11">
        <v>73</v>
      </c>
      <c r="B95" s="5" t="s">
        <v>166</v>
      </c>
      <c r="C95" s="11">
        <v>70922745348</v>
      </c>
      <c r="D95" s="5" t="s">
        <v>167</v>
      </c>
      <c r="E95" s="8">
        <v>1137.5</v>
      </c>
      <c r="F95" s="5" t="s">
        <v>10</v>
      </c>
      <c r="G95" s="2" t="s">
        <v>23</v>
      </c>
    </row>
    <row r="96" spans="1:7" x14ac:dyDescent="0.2">
      <c r="A96" s="11">
        <v>74</v>
      </c>
      <c r="B96" s="5" t="s">
        <v>168</v>
      </c>
      <c r="C96" s="11">
        <v>87682591133</v>
      </c>
      <c r="D96" s="5" t="s">
        <v>223</v>
      </c>
      <c r="E96" s="8">
        <v>3811.51</v>
      </c>
      <c r="F96" s="5" t="s">
        <v>10</v>
      </c>
      <c r="G96" s="2" t="s">
        <v>23</v>
      </c>
    </row>
    <row r="97" spans="1:7" x14ac:dyDescent="0.2">
      <c r="A97" s="11">
        <v>75</v>
      </c>
      <c r="B97" s="5" t="s">
        <v>169</v>
      </c>
      <c r="C97" s="11">
        <v>19849957757</v>
      </c>
      <c r="D97" s="5" t="s">
        <v>225</v>
      </c>
      <c r="E97" s="8">
        <v>12597.38</v>
      </c>
      <c r="F97" s="5" t="s">
        <v>10</v>
      </c>
      <c r="G97" s="2" t="s">
        <v>23</v>
      </c>
    </row>
    <row r="98" spans="1:7" x14ac:dyDescent="0.2">
      <c r="A98" s="11">
        <v>76</v>
      </c>
      <c r="B98" s="5" t="s">
        <v>170</v>
      </c>
      <c r="C98" s="11">
        <v>52233171260</v>
      </c>
      <c r="D98" s="5" t="s">
        <v>224</v>
      </c>
      <c r="E98" s="8">
        <v>8453.41</v>
      </c>
      <c r="F98" s="5" t="s">
        <v>10</v>
      </c>
      <c r="G98" s="2" t="s">
        <v>23</v>
      </c>
    </row>
    <row r="99" spans="1:7" x14ac:dyDescent="0.2">
      <c r="A99" s="49">
        <v>77</v>
      </c>
      <c r="B99" s="47" t="s">
        <v>172</v>
      </c>
      <c r="C99" s="49">
        <v>80572192786</v>
      </c>
      <c r="D99" s="47" t="s">
        <v>226</v>
      </c>
      <c r="E99" s="8">
        <v>1937.5</v>
      </c>
      <c r="F99" s="47" t="s">
        <v>10</v>
      </c>
      <c r="G99" s="2" t="s">
        <v>171</v>
      </c>
    </row>
    <row r="100" spans="1:7" x14ac:dyDescent="0.2">
      <c r="A100" s="50"/>
      <c r="B100" s="48"/>
      <c r="C100" s="50"/>
      <c r="D100" s="48"/>
      <c r="E100" s="8">
        <v>747.95</v>
      </c>
      <c r="F100" s="48"/>
      <c r="G100" s="2" t="s">
        <v>173</v>
      </c>
    </row>
    <row r="101" spans="1:7" x14ac:dyDescent="0.2">
      <c r="A101" s="11">
        <v>78</v>
      </c>
      <c r="B101" s="5" t="s">
        <v>174</v>
      </c>
      <c r="C101" s="11">
        <v>79517545745</v>
      </c>
      <c r="D101" s="5" t="s">
        <v>227</v>
      </c>
      <c r="E101" s="8">
        <v>85.62</v>
      </c>
      <c r="F101" s="5" t="s">
        <v>10</v>
      </c>
      <c r="G101" s="2" t="s">
        <v>176</v>
      </c>
    </row>
    <row r="102" spans="1:7" x14ac:dyDescent="0.2">
      <c r="A102" s="11">
        <v>79</v>
      </c>
      <c r="B102" s="5" t="s">
        <v>175</v>
      </c>
      <c r="C102" s="11">
        <v>14273924910</v>
      </c>
      <c r="D102" s="5" t="s">
        <v>228</v>
      </c>
      <c r="E102" s="8">
        <v>1421.25</v>
      </c>
      <c r="F102" s="5" t="s">
        <v>10</v>
      </c>
      <c r="G102" s="2" t="s">
        <v>176</v>
      </c>
    </row>
    <row r="103" spans="1:7" x14ac:dyDescent="0.2">
      <c r="A103" s="11">
        <v>80</v>
      </c>
      <c r="B103" s="5" t="s">
        <v>17</v>
      </c>
      <c r="C103" s="11" t="s">
        <v>17</v>
      </c>
      <c r="D103" s="5" t="s">
        <v>17</v>
      </c>
      <c r="E103" s="8">
        <v>4200</v>
      </c>
      <c r="F103" s="5" t="s">
        <v>10</v>
      </c>
      <c r="G103" s="2" t="s">
        <v>177</v>
      </c>
    </row>
    <row r="104" spans="1:7" x14ac:dyDescent="0.2">
      <c r="A104" s="11">
        <v>81</v>
      </c>
      <c r="B104" s="5" t="s">
        <v>17</v>
      </c>
      <c r="C104" s="11" t="s">
        <v>17</v>
      </c>
      <c r="D104" s="5" t="s">
        <v>17</v>
      </c>
      <c r="E104" s="8">
        <v>4090.2</v>
      </c>
      <c r="F104" s="5" t="s">
        <v>10</v>
      </c>
      <c r="G104" s="2" t="s">
        <v>178</v>
      </c>
    </row>
    <row r="105" spans="1:7" x14ac:dyDescent="0.2">
      <c r="A105" s="11">
        <v>82</v>
      </c>
      <c r="B105" s="5" t="s">
        <v>180</v>
      </c>
      <c r="C105" s="11">
        <v>87311810356</v>
      </c>
      <c r="D105" s="5" t="s">
        <v>229</v>
      </c>
      <c r="E105" s="8">
        <v>526.54999999999995</v>
      </c>
      <c r="F105" s="5" t="s">
        <v>10</v>
      </c>
      <c r="G105" s="2" t="s">
        <v>179</v>
      </c>
    </row>
    <row r="106" spans="1:7" x14ac:dyDescent="0.2">
      <c r="A106" s="11">
        <v>83</v>
      </c>
      <c r="B106" s="5" t="s">
        <v>230</v>
      </c>
      <c r="C106" s="11">
        <v>62969535840</v>
      </c>
      <c r="D106" s="5" t="s">
        <v>231</v>
      </c>
      <c r="E106" s="8">
        <v>834.44</v>
      </c>
      <c r="F106" s="5" t="s">
        <v>10</v>
      </c>
      <c r="G106" s="2" t="s">
        <v>23</v>
      </c>
    </row>
    <row r="107" spans="1:7" x14ac:dyDescent="0.2">
      <c r="A107" s="11">
        <v>84</v>
      </c>
      <c r="B107" s="5" t="s">
        <v>181</v>
      </c>
      <c r="C107" s="11">
        <v>71642207963</v>
      </c>
      <c r="D107" s="5" t="s">
        <v>232</v>
      </c>
      <c r="E107" s="8">
        <f>2093.84+8.46+15.9</f>
        <v>2118.2000000000003</v>
      </c>
      <c r="F107" s="5" t="s">
        <v>10</v>
      </c>
      <c r="G107" s="2" t="s">
        <v>23</v>
      </c>
    </row>
    <row r="108" spans="1:7" x14ac:dyDescent="0.2">
      <c r="A108" s="11">
        <v>85</v>
      </c>
      <c r="B108" s="5" t="s">
        <v>182</v>
      </c>
      <c r="C108" s="12" t="s">
        <v>234</v>
      </c>
      <c r="D108" s="5" t="s">
        <v>233</v>
      </c>
      <c r="E108" s="8">
        <v>470.39</v>
      </c>
      <c r="F108" s="5" t="s">
        <v>10</v>
      </c>
      <c r="G108" s="2" t="s">
        <v>23</v>
      </c>
    </row>
    <row r="109" spans="1:7" x14ac:dyDescent="0.2">
      <c r="A109" s="11">
        <v>86</v>
      </c>
      <c r="B109" s="5" t="s">
        <v>183</v>
      </c>
      <c r="C109" s="11">
        <v>95449332614</v>
      </c>
      <c r="D109" s="5" t="s">
        <v>235</v>
      </c>
      <c r="E109" s="8">
        <v>15</v>
      </c>
      <c r="F109" s="5" t="s">
        <v>10</v>
      </c>
      <c r="G109" s="2" t="s">
        <v>23</v>
      </c>
    </row>
    <row r="110" spans="1:7" x14ac:dyDescent="0.2">
      <c r="A110" s="11">
        <v>87</v>
      </c>
      <c r="B110" s="5" t="s">
        <v>184</v>
      </c>
      <c r="C110" s="11">
        <v>80051835685</v>
      </c>
      <c r="D110" s="5" t="s">
        <v>236</v>
      </c>
      <c r="E110" s="8">
        <v>6272.24</v>
      </c>
      <c r="F110" s="5" t="s">
        <v>10</v>
      </c>
      <c r="G110" s="2" t="s">
        <v>23</v>
      </c>
    </row>
    <row r="111" spans="1:7" x14ac:dyDescent="0.2">
      <c r="A111" s="11">
        <v>88</v>
      </c>
      <c r="B111" s="5" t="s">
        <v>185</v>
      </c>
      <c r="C111" s="11">
        <v>52848403362</v>
      </c>
      <c r="D111" s="5" t="s">
        <v>237</v>
      </c>
      <c r="E111" s="8">
        <v>1899</v>
      </c>
      <c r="F111" s="5" t="s">
        <v>10</v>
      </c>
      <c r="G111" s="2" t="s">
        <v>186</v>
      </c>
    </row>
    <row r="112" spans="1:7" x14ac:dyDescent="0.2">
      <c r="A112" s="11">
        <v>89</v>
      </c>
      <c r="B112" s="5" t="s">
        <v>187</v>
      </c>
      <c r="C112" s="11">
        <v>22694857747</v>
      </c>
      <c r="D112" s="5" t="s">
        <v>239</v>
      </c>
      <c r="E112" s="8">
        <v>3087.36</v>
      </c>
      <c r="F112" s="5" t="s">
        <v>10</v>
      </c>
      <c r="G112" s="2" t="s">
        <v>188</v>
      </c>
    </row>
    <row r="113" spans="1:9" x14ac:dyDescent="0.2">
      <c r="A113" s="11">
        <v>90</v>
      </c>
      <c r="B113" s="5" t="s">
        <v>189</v>
      </c>
      <c r="C113" s="11">
        <v>79014493590</v>
      </c>
      <c r="D113" s="5" t="s">
        <v>238</v>
      </c>
      <c r="E113" s="8">
        <v>3510.75</v>
      </c>
      <c r="F113" s="5" t="s">
        <v>10</v>
      </c>
      <c r="G113" s="2" t="s">
        <v>190</v>
      </c>
    </row>
    <row r="114" spans="1:9" x14ac:dyDescent="0.2">
      <c r="A114" s="49">
        <v>91</v>
      </c>
      <c r="B114" s="47" t="s">
        <v>191</v>
      </c>
      <c r="C114" s="49">
        <v>34421776805</v>
      </c>
      <c r="D114" s="47" t="s">
        <v>240</v>
      </c>
      <c r="E114" s="8">
        <v>1067.5</v>
      </c>
      <c r="F114" s="47" t="s">
        <v>10</v>
      </c>
      <c r="G114" s="2" t="s">
        <v>192</v>
      </c>
    </row>
    <row r="115" spans="1:9" x14ac:dyDescent="0.2">
      <c r="A115" s="50"/>
      <c r="B115" s="48"/>
      <c r="C115" s="50"/>
      <c r="D115" s="48"/>
      <c r="E115" s="8">
        <v>410.96</v>
      </c>
      <c r="F115" s="48"/>
      <c r="G115" s="2" t="s">
        <v>23</v>
      </c>
    </row>
    <row r="116" spans="1:9" x14ac:dyDescent="0.2">
      <c r="A116" s="11">
        <v>92</v>
      </c>
      <c r="B116" s="5" t="s">
        <v>17</v>
      </c>
      <c r="C116" s="11" t="s">
        <v>17</v>
      </c>
      <c r="D116" s="5" t="s">
        <v>17</v>
      </c>
      <c r="E116" s="8">
        <v>2040.57</v>
      </c>
      <c r="F116" s="5" t="s">
        <v>10</v>
      </c>
      <c r="G116" s="2" t="s">
        <v>193</v>
      </c>
    </row>
    <row r="117" spans="1:9" x14ac:dyDescent="0.2">
      <c r="A117" s="11">
        <v>93</v>
      </c>
      <c r="B117" s="5" t="s">
        <v>17</v>
      </c>
      <c r="C117" s="11" t="s">
        <v>17</v>
      </c>
      <c r="D117" s="5" t="s">
        <v>17</v>
      </c>
      <c r="E117" s="8">
        <v>413.44</v>
      </c>
      <c r="F117" s="5" t="s">
        <v>10</v>
      </c>
      <c r="G117" s="2" t="s">
        <v>194</v>
      </c>
    </row>
    <row r="118" spans="1:9" x14ac:dyDescent="0.2">
      <c r="A118" s="11">
        <v>94</v>
      </c>
      <c r="B118" s="5" t="s">
        <v>195</v>
      </c>
      <c r="C118" s="11">
        <v>85621555748</v>
      </c>
      <c r="D118" s="5" t="s">
        <v>241</v>
      </c>
      <c r="E118" s="8">
        <v>282</v>
      </c>
      <c r="F118" s="5" t="s">
        <v>10</v>
      </c>
      <c r="G118" s="2" t="s">
        <v>173</v>
      </c>
    </row>
    <row r="119" spans="1:9" x14ac:dyDescent="0.2">
      <c r="A119" s="11">
        <v>95</v>
      </c>
      <c r="B119" s="5" t="s">
        <v>17</v>
      </c>
      <c r="C119" s="11" t="s">
        <v>17</v>
      </c>
      <c r="D119" s="5" t="s">
        <v>17</v>
      </c>
      <c r="E119" s="8">
        <v>4603.63</v>
      </c>
      <c r="F119" s="5" t="s">
        <v>10</v>
      </c>
      <c r="G119" s="2" t="s">
        <v>196</v>
      </c>
    </row>
    <row r="120" spans="1:9" x14ac:dyDescent="0.2">
      <c r="A120" s="11">
        <v>96</v>
      </c>
      <c r="B120" s="5" t="s">
        <v>242</v>
      </c>
      <c r="C120" s="11">
        <v>49800593791</v>
      </c>
      <c r="D120" s="5" t="s">
        <v>244</v>
      </c>
      <c r="E120" s="8">
        <f>913.52+2042.61</f>
        <v>2956.13</v>
      </c>
      <c r="F120" s="5" t="s">
        <v>10</v>
      </c>
      <c r="G120" s="2" t="s">
        <v>243</v>
      </c>
    </row>
    <row r="121" spans="1:9" x14ac:dyDescent="0.2">
      <c r="A121" s="11">
        <v>97</v>
      </c>
      <c r="B121" s="5" t="s">
        <v>245</v>
      </c>
      <c r="C121" s="11">
        <v>48491501393</v>
      </c>
      <c r="D121" s="5" t="s">
        <v>246</v>
      </c>
      <c r="E121" s="8">
        <v>19494.88</v>
      </c>
      <c r="F121" s="5" t="s">
        <v>10</v>
      </c>
      <c r="G121" s="2" t="s">
        <v>23</v>
      </c>
      <c r="H121" s="13"/>
    </row>
    <row r="122" spans="1:9" x14ac:dyDescent="0.2">
      <c r="A122" s="49">
        <v>98</v>
      </c>
      <c r="B122" s="47" t="s">
        <v>248</v>
      </c>
      <c r="C122" s="49">
        <v>47428597158</v>
      </c>
      <c r="D122" s="47" t="s">
        <v>250</v>
      </c>
      <c r="E122" s="8">
        <v>1516.58</v>
      </c>
      <c r="F122" s="47" t="s">
        <v>10</v>
      </c>
      <c r="G122" s="2" t="s">
        <v>23</v>
      </c>
      <c r="I122" s="13"/>
    </row>
    <row r="123" spans="1:9" x14ac:dyDescent="0.2">
      <c r="A123" s="50"/>
      <c r="B123" s="48"/>
      <c r="C123" s="50"/>
      <c r="D123" s="48"/>
      <c r="E123" s="8">
        <f>326.03+455</f>
        <v>781.03</v>
      </c>
      <c r="F123" s="48"/>
      <c r="G123" s="2" t="s">
        <v>247</v>
      </c>
    </row>
    <row r="124" spans="1:9" x14ac:dyDescent="0.2">
      <c r="A124" s="11">
        <v>99</v>
      </c>
      <c r="B124" s="5" t="s">
        <v>249</v>
      </c>
      <c r="C124" s="11">
        <v>26004523816</v>
      </c>
      <c r="D124" s="5" t="s">
        <v>251</v>
      </c>
      <c r="E124" s="8">
        <v>101.76</v>
      </c>
      <c r="F124" s="5" t="s">
        <v>10</v>
      </c>
      <c r="G124" s="2" t="s">
        <v>23</v>
      </c>
    </row>
    <row r="125" spans="1:9" x14ac:dyDescent="0.2">
      <c r="A125" s="11">
        <v>100</v>
      </c>
      <c r="B125" s="5" t="s">
        <v>252</v>
      </c>
      <c r="C125" s="12" t="s">
        <v>254</v>
      </c>
      <c r="D125" s="5" t="s">
        <v>253</v>
      </c>
      <c r="E125" s="8">
        <v>289.16000000000003</v>
      </c>
      <c r="F125" s="5" t="s">
        <v>10</v>
      </c>
      <c r="G125" s="2" t="s">
        <v>112</v>
      </c>
    </row>
    <row r="126" spans="1:9" x14ac:dyDescent="0.2">
      <c r="A126" s="11">
        <v>101</v>
      </c>
      <c r="B126" s="5" t="s">
        <v>255</v>
      </c>
      <c r="C126" s="11">
        <v>62964458165</v>
      </c>
      <c r="D126" s="5" t="s">
        <v>256</v>
      </c>
      <c r="E126" s="8">
        <v>3027.58</v>
      </c>
      <c r="F126" s="5" t="s">
        <v>10</v>
      </c>
      <c r="G126" s="2" t="s">
        <v>23</v>
      </c>
    </row>
    <row r="127" spans="1:9" x14ac:dyDescent="0.2">
      <c r="A127" s="11">
        <v>102</v>
      </c>
      <c r="B127" s="5" t="s">
        <v>257</v>
      </c>
      <c r="C127" s="11">
        <v>25392808959</v>
      </c>
      <c r="D127" s="5" t="s">
        <v>258</v>
      </c>
      <c r="E127" s="8">
        <v>37378.71</v>
      </c>
      <c r="F127" s="5" t="s">
        <v>10</v>
      </c>
      <c r="G127" s="2" t="s">
        <v>23</v>
      </c>
      <c r="I127" s="13"/>
    </row>
    <row r="128" spans="1:9" x14ac:dyDescent="0.2">
      <c r="A128" s="11">
        <v>103</v>
      </c>
      <c r="B128" s="5" t="s">
        <v>633</v>
      </c>
      <c r="C128" s="11">
        <v>21266239879</v>
      </c>
      <c r="D128" s="5" t="s">
        <v>632</v>
      </c>
      <c r="E128" s="8">
        <f>69.01-8.46-26.55</f>
        <v>34</v>
      </c>
      <c r="F128" s="5" t="s">
        <v>10</v>
      </c>
      <c r="G128" s="2" t="s">
        <v>23</v>
      </c>
    </row>
    <row r="129" spans="1:8" x14ac:dyDescent="0.2">
      <c r="A129" s="11">
        <v>104</v>
      </c>
      <c r="B129" s="5" t="s">
        <v>621</v>
      </c>
      <c r="C129" s="11">
        <v>41511343191</v>
      </c>
      <c r="D129" s="5" t="s">
        <v>622</v>
      </c>
      <c r="E129" s="8">
        <v>26.55</v>
      </c>
      <c r="F129" s="5" t="s">
        <v>10</v>
      </c>
      <c r="G129" s="2" t="s">
        <v>23</v>
      </c>
    </row>
    <row r="130" spans="1:8" x14ac:dyDescent="0.2">
      <c r="A130" s="11">
        <v>105</v>
      </c>
      <c r="B130" s="5" t="s">
        <v>616</v>
      </c>
      <c r="C130" s="12" t="s">
        <v>617</v>
      </c>
      <c r="D130" s="5" t="s">
        <v>618</v>
      </c>
      <c r="E130" s="8">
        <f>26.52+16</f>
        <v>42.519999999999996</v>
      </c>
      <c r="F130" s="5" t="s">
        <v>10</v>
      </c>
      <c r="G130" s="2" t="s">
        <v>23</v>
      </c>
    </row>
    <row r="131" spans="1:8" x14ac:dyDescent="0.2">
      <c r="A131" s="11">
        <v>106</v>
      </c>
      <c r="B131" s="5" t="s">
        <v>619</v>
      </c>
      <c r="C131" s="11">
        <v>64720212310</v>
      </c>
      <c r="D131" s="5" t="s">
        <v>620</v>
      </c>
      <c r="E131" s="8">
        <v>5.07</v>
      </c>
      <c r="F131" s="5" t="s">
        <v>10</v>
      </c>
      <c r="G131" s="2" t="s">
        <v>23</v>
      </c>
    </row>
    <row r="132" spans="1:8" x14ac:dyDescent="0.2">
      <c r="A132" s="11">
        <v>107</v>
      </c>
      <c r="B132" s="5" t="s">
        <v>259</v>
      </c>
      <c r="C132" s="11">
        <v>46289034988</v>
      </c>
      <c r="D132" s="5" t="s">
        <v>261</v>
      </c>
      <c r="E132" s="8">
        <v>710.13</v>
      </c>
      <c r="F132" s="5" t="s">
        <v>10</v>
      </c>
      <c r="G132" s="2" t="s">
        <v>260</v>
      </c>
      <c r="H132" s="13"/>
    </row>
    <row r="133" spans="1:8" x14ac:dyDescent="0.2">
      <c r="A133" s="11">
        <v>108</v>
      </c>
      <c r="B133" s="5" t="s">
        <v>262</v>
      </c>
      <c r="C133" s="11">
        <v>41317489366</v>
      </c>
      <c r="D133" s="5" t="s">
        <v>264</v>
      </c>
      <c r="E133" s="8">
        <v>5145.59</v>
      </c>
      <c r="F133" s="5" t="s">
        <v>10</v>
      </c>
      <c r="G133" s="2" t="s">
        <v>263</v>
      </c>
    </row>
    <row r="134" spans="1:8" x14ac:dyDescent="0.2">
      <c r="A134" s="11">
        <v>109</v>
      </c>
      <c r="B134" s="5" t="s">
        <v>265</v>
      </c>
      <c r="C134" s="11">
        <v>63988426425</v>
      </c>
      <c r="D134" s="5" t="s">
        <v>266</v>
      </c>
      <c r="E134" s="8">
        <f>30520.46+62565.45</f>
        <v>93085.91</v>
      </c>
      <c r="F134" s="5" t="s">
        <v>10</v>
      </c>
      <c r="G134" s="2" t="s">
        <v>23</v>
      </c>
    </row>
    <row r="135" spans="1:8" x14ac:dyDescent="0.2">
      <c r="A135" s="11">
        <v>110</v>
      </c>
      <c r="B135" s="5" t="s">
        <v>267</v>
      </c>
      <c r="C135" s="12" t="s">
        <v>269</v>
      </c>
      <c r="D135" s="5" t="s">
        <v>268</v>
      </c>
      <c r="E135" s="8">
        <f>5000+23711.55</f>
        <v>28711.55</v>
      </c>
      <c r="F135" s="5" t="s">
        <v>10</v>
      </c>
      <c r="G135" s="2" t="s">
        <v>23</v>
      </c>
    </row>
    <row r="136" spans="1:8" x14ac:dyDescent="0.2">
      <c r="A136" s="11">
        <v>111</v>
      </c>
      <c r="B136" s="5" t="s">
        <v>270</v>
      </c>
      <c r="C136" s="11">
        <v>31174430130</v>
      </c>
      <c r="D136" s="5" t="s">
        <v>271</v>
      </c>
      <c r="E136" s="8">
        <v>209.49</v>
      </c>
      <c r="F136" s="5" t="s">
        <v>10</v>
      </c>
      <c r="G136" s="2" t="s">
        <v>112</v>
      </c>
    </row>
    <row r="137" spans="1:8" x14ac:dyDescent="0.2">
      <c r="A137" s="11">
        <v>112</v>
      </c>
      <c r="B137" s="5" t="s">
        <v>272</v>
      </c>
      <c r="C137" s="11">
        <v>96514832734</v>
      </c>
      <c r="D137" s="5" t="s">
        <v>273</v>
      </c>
      <c r="E137" s="8">
        <f>5156.25+40000</f>
        <v>45156.25</v>
      </c>
      <c r="F137" s="5" t="s">
        <v>10</v>
      </c>
      <c r="G137" s="2" t="s">
        <v>23</v>
      </c>
    </row>
    <row r="138" spans="1:8" x14ac:dyDescent="0.2">
      <c r="A138" s="11">
        <v>113</v>
      </c>
      <c r="B138" s="5" t="s">
        <v>274</v>
      </c>
      <c r="C138" s="11">
        <v>18991729117</v>
      </c>
      <c r="D138" s="5" t="s">
        <v>275</v>
      </c>
      <c r="E138" s="8">
        <v>2717</v>
      </c>
      <c r="F138" s="5" t="s">
        <v>10</v>
      </c>
      <c r="G138" s="2" t="s">
        <v>147</v>
      </c>
    </row>
    <row r="139" spans="1:8" x14ac:dyDescent="0.2">
      <c r="A139" s="11">
        <v>114</v>
      </c>
      <c r="B139" s="5" t="s">
        <v>276</v>
      </c>
      <c r="C139" s="11">
        <v>64546066176</v>
      </c>
      <c r="D139" s="5" t="s">
        <v>277</v>
      </c>
      <c r="E139" s="8">
        <f>58.01+694.44</f>
        <v>752.45</v>
      </c>
      <c r="F139" s="5" t="s">
        <v>10</v>
      </c>
      <c r="G139" s="2" t="s">
        <v>23</v>
      </c>
    </row>
    <row r="140" spans="1:8" x14ac:dyDescent="0.2">
      <c r="A140" s="11">
        <v>115</v>
      </c>
      <c r="B140" s="5" t="s">
        <v>278</v>
      </c>
      <c r="C140" s="11">
        <v>51846314410</v>
      </c>
      <c r="D140" s="5" t="s">
        <v>279</v>
      </c>
      <c r="E140" s="8">
        <v>1944.23</v>
      </c>
      <c r="F140" s="5" t="s">
        <v>10</v>
      </c>
      <c r="G140" s="2" t="s">
        <v>23</v>
      </c>
    </row>
    <row r="141" spans="1:8" x14ac:dyDescent="0.2">
      <c r="A141" s="11">
        <v>116</v>
      </c>
      <c r="B141" s="5" t="s">
        <v>280</v>
      </c>
      <c r="C141" s="11">
        <v>17140959007</v>
      </c>
      <c r="D141" s="5" t="s">
        <v>281</v>
      </c>
      <c r="E141" s="8">
        <v>3027.38</v>
      </c>
      <c r="F141" s="5" t="s">
        <v>10</v>
      </c>
      <c r="G141" s="2" t="s">
        <v>23</v>
      </c>
    </row>
    <row r="142" spans="1:8" x14ac:dyDescent="0.2">
      <c r="A142" s="11">
        <v>117</v>
      </c>
      <c r="B142" s="5" t="s">
        <v>282</v>
      </c>
      <c r="C142" s="11">
        <v>55175013491</v>
      </c>
      <c r="D142" s="5" t="s">
        <v>283</v>
      </c>
      <c r="E142" s="8">
        <f>985.88+1121.63</f>
        <v>2107.5100000000002</v>
      </c>
      <c r="F142" s="5" t="s">
        <v>10</v>
      </c>
      <c r="G142" s="2" t="s">
        <v>23</v>
      </c>
    </row>
    <row r="143" spans="1:8" x14ac:dyDescent="0.2">
      <c r="A143" s="11">
        <v>118</v>
      </c>
      <c r="B143" s="5" t="s">
        <v>284</v>
      </c>
      <c r="C143" s="11">
        <v>10235187780</v>
      </c>
      <c r="D143" s="5" t="s">
        <v>286</v>
      </c>
      <c r="E143" s="8">
        <f>324.78+324.78</f>
        <v>649.55999999999995</v>
      </c>
      <c r="F143" s="5" t="s">
        <v>10</v>
      </c>
      <c r="G143" s="2" t="s">
        <v>285</v>
      </c>
    </row>
    <row r="144" spans="1:8" x14ac:dyDescent="0.2">
      <c r="A144" s="11">
        <v>119</v>
      </c>
      <c r="B144" s="5" t="s">
        <v>288</v>
      </c>
      <c r="C144" s="11">
        <v>41044313807</v>
      </c>
      <c r="D144" s="5" t="s">
        <v>289</v>
      </c>
      <c r="E144" s="8">
        <v>2888.33</v>
      </c>
      <c r="F144" s="5" t="s">
        <v>10</v>
      </c>
      <c r="G144" s="2" t="s">
        <v>287</v>
      </c>
    </row>
    <row r="145" spans="1:7" x14ac:dyDescent="0.2">
      <c r="A145" s="11">
        <v>120</v>
      </c>
      <c r="B145" s="5" t="s">
        <v>290</v>
      </c>
      <c r="C145" s="11">
        <v>40779258479</v>
      </c>
      <c r="D145" s="5" t="s">
        <v>291</v>
      </c>
      <c r="E145" s="8">
        <f>60000+65094.28</f>
        <v>125094.28</v>
      </c>
      <c r="F145" s="5" t="s">
        <v>10</v>
      </c>
      <c r="G145" s="2" t="s">
        <v>23</v>
      </c>
    </row>
    <row r="146" spans="1:7" x14ac:dyDescent="0.2">
      <c r="A146" s="49">
        <v>121</v>
      </c>
      <c r="B146" s="47" t="s">
        <v>293</v>
      </c>
      <c r="C146" s="49">
        <v>65952859647</v>
      </c>
      <c r="D146" s="47" t="s">
        <v>295</v>
      </c>
      <c r="E146" s="8">
        <f>211.25+1757.5</f>
        <v>1968.75</v>
      </c>
      <c r="F146" s="47" t="s">
        <v>10</v>
      </c>
      <c r="G146" s="2" t="s">
        <v>294</v>
      </c>
    </row>
    <row r="147" spans="1:7" x14ac:dyDescent="0.2">
      <c r="A147" s="50"/>
      <c r="B147" s="48"/>
      <c r="C147" s="50"/>
      <c r="D147" s="48"/>
      <c r="E147" s="8">
        <f>6088.75+44610.33</f>
        <v>50699.08</v>
      </c>
      <c r="F147" s="48"/>
      <c r="G147" s="2" t="s">
        <v>23</v>
      </c>
    </row>
    <row r="148" spans="1:7" x14ac:dyDescent="0.2">
      <c r="A148" s="11">
        <v>122</v>
      </c>
      <c r="B148" s="5" t="s">
        <v>296</v>
      </c>
      <c r="C148" s="11">
        <v>83416546499</v>
      </c>
      <c r="D148" s="5" t="s">
        <v>299</v>
      </c>
      <c r="E148" s="8">
        <v>37.49</v>
      </c>
      <c r="F148" s="5" t="s">
        <v>10</v>
      </c>
      <c r="G148" s="2" t="s">
        <v>64</v>
      </c>
    </row>
    <row r="149" spans="1:7" x14ac:dyDescent="0.2">
      <c r="A149" s="11">
        <v>123</v>
      </c>
      <c r="B149" s="5" t="s">
        <v>297</v>
      </c>
      <c r="C149" s="11">
        <v>72836081238</v>
      </c>
      <c r="D149" s="5" t="s">
        <v>298</v>
      </c>
      <c r="E149" s="8">
        <f>7623.2+30850</f>
        <v>38473.199999999997</v>
      </c>
      <c r="F149" s="5" t="s">
        <v>10</v>
      </c>
      <c r="G149" s="2" t="s">
        <v>23</v>
      </c>
    </row>
    <row r="150" spans="1:7" x14ac:dyDescent="0.2">
      <c r="A150" s="11">
        <v>124</v>
      </c>
      <c r="B150" s="5" t="s">
        <v>17</v>
      </c>
      <c r="C150" s="11" t="s">
        <v>17</v>
      </c>
      <c r="D150" s="5" t="s">
        <v>17</v>
      </c>
      <c r="E150" s="8">
        <v>37779.14</v>
      </c>
      <c r="F150" s="5" t="s">
        <v>10</v>
      </c>
      <c r="G150" s="2" t="s">
        <v>300</v>
      </c>
    </row>
    <row r="151" spans="1:7" x14ac:dyDescent="0.2">
      <c r="A151" s="11">
        <v>125</v>
      </c>
      <c r="B151" s="5" t="s">
        <v>301</v>
      </c>
      <c r="C151" s="11">
        <v>60314119747</v>
      </c>
      <c r="D151" s="5" t="s">
        <v>298</v>
      </c>
      <c r="E151" s="8">
        <v>162089.04</v>
      </c>
      <c r="F151" s="5" t="s">
        <v>10</v>
      </c>
      <c r="G151" s="2" t="s">
        <v>23</v>
      </c>
    </row>
    <row r="152" spans="1:7" x14ac:dyDescent="0.2">
      <c r="A152" s="11">
        <v>126</v>
      </c>
      <c r="B152" s="5" t="s">
        <v>302</v>
      </c>
      <c r="C152" s="11" t="s">
        <v>303</v>
      </c>
      <c r="D152" s="5" t="s">
        <v>304</v>
      </c>
      <c r="E152" s="8">
        <v>29211.69</v>
      </c>
      <c r="F152" s="5" t="s">
        <v>10</v>
      </c>
      <c r="G152" s="2" t="s">
        <v>23</v>
      </c>
    </row>
    <row r="153" spans="1:7" x14ac:dyDescent="0.2">
      <c r="A153" s="11">
        <v>127</v>
      </c>
      <c r="B153" s="5" t="s">
        <v>305</v>
      </c>
      <c r="C153" s="11" t="s">
        <v>307</v>
      </c>
      <c r="D153" s="5" t="s">
        <v>306</v>
      </c>
      <c r="E153" s="8">
        <v>24062.62</v>
      </c>
      <c r="F153" s="5" t="s">
        <v>10</v>
      </c>
      <c r="G153" s="2" t="s">
        <v>23</v>
      </c>
    </row>
    <row r="154" spans="1:7" x14ac:dyDescent="0.2">
      <c r="A154" s="11">
        <v>128</v>
      </c>
      <c r="B154" s="5" t="s">
        <v>308</v>
      </c>
      <c r="C154" s="12" t="s">
        <v>310</v>
      </c>
      <c r="D154" s="5" t="s">
        <v>309</v>
      </c>
      <c r="E154" s="8">
        <v>26912.5</v>
      </c>
      <c r="F154" s="5" t="s">
        <v>10</v>
      </c>
      <c r="G154" s="2" t="s">
        <v>23</v>
      </c>
    </row>
    <row r="155" spans="1:7" x14ac:dyDescent="0.2">
      <c r="A155" s="11">
        <v>129</v>
      </c>
      <c r="B155" s="5" t="s">
        <v>311</v>
      </c>
      <c r="C155" s="11">
        <v>95243482140</v>
      </c>
      <c r="D155" s="5" t="s">
        <v>312</v>
      </c>
      <c r="E155" s="8">
        <v>3214.84</v>
      </c>
      <c r="F155" s="5" t="s">
        <v>10</v>
      </c>
      <c r="G155" s="2" t="s">
        <v>23</v>
      </c>
    </row>
    <row r="156" spans="1:7" x14ac:dyDescent="0.2">
      <c r="A156" s="11">
        <v>130</v>
      </c>
      <c r="B156" s="5" t="s">
        <v>313</v>
      </c>
      <c r="C156" s="11">
        <v>74867487620</v>
      </c>
      <c r="D156" s="5" t="s">
        <v>314</v>
      </c>
      <c r="E156" s="8">
        <v>17071.75</v>
      </c>
      <c r="F156" s="5" t="s">
        <v>10</v>
      </c>
      <c r="G156" s="2" t="s">
        <v>23</v>
      </c>
    </row>
    <row r="157" spans="1:7" x14ac:dyDescent="0.2">
      <c r="A157" s="11">
        <v>131</v>
      </c>
      <c r="B157" s="5" t="s">
        <v>315</v>
      </c>
      <c r="C157" s="11">
        <v>98656691838</v>
      </c>
      <c r="D157" s="5" t="s">
        <v>316</v>
      </c>
      <c r="E157" s="8">
        <v>3444.88</v>
      </c>
      <c r="F157" s="5" t="s">
        <v>10</v>
      </c>
      <c r="G157" s="2" t="s">
        <v>23</v>
      </c>
    </row>
    <row r="158" spans="1:7" x14ac:dyDescent="0.2">
      <c r="A158" s="11">
        <v>132</v>
      </c>
      <c r="B158" s="5" t="s">
        <v>317</v>
      </c>
      <c r="C158" s="11" t="s">
        <v>320</v>
      </c>
      <c r="D158" s="5" t="s">
        <v>319</v>
      </c>
      <c r="E158" s="8">
        <v>1087.92</v>
      </c>
      <c r="F158" s="5" t="s">
        <v>10</v>
      </c>
      <c r="G158" s="2" t="s">
        <v>318</v>
      </c>
    </row>
    <row r="159" spans="1:7" x14ac:dyDescent="0.2">
      <c r="A159" s="11">
        <v>133</v>
      </c>
      <c r="B159" s="5" t="s">
        <v>321</v>
      </c>
      <c r="C159" s="11">
        <v>66346732180</v>
      </c>
      <c r="D159" s="5" t="s">
        <v>322</v>
      </c>
      <c r="E159" s="8">
        <v>2612.5</v>
      </c>
      <c r="F159" s="5" t="s">
        <v>10</v>
      </c>
      <c r="G159" s="2" t="s">
        <v>243</v>
      </c>
    </row>
    <row r="160" spans="1:7" x14ac:dyDescent="0.2">
      <c r="A160" s="11">
        <v>134</v>
      </c>
      <c r="B160" s="5" t="s">
        <v>323</v>
      </c>
      <c r="C160" s="11">
        <v>15907062900</v>
      </c>
      <c r="D160" s="5" t="s">
        <v>325</v>
      </c>
      <c r="E160" s="8">
        <v>9017.9500000000007</v>
      </c>
      <c r="F160" s="5" t="s">
        <v>10</v>
      </c>
      <c r="G160" s="2" t="s">
        <v>324</v>
      </c>
    </row>
    <row r="161" spans="1:12" x14ac:dyDescent="0.2">
      <c r="A161" s="11">
        <v>135</v>
      </c>
      <c r="B161" s="5" t="s">
        <v>326</v>
      </c>
      <c r="C161" s="11" t="s">
        <v>328</v>
      </c>
      <c r="D161" s="5" t="s">
        <v>327</v>
      </c>
      <c r="E161" s="8">
        <v>254</v>
      </c>
      <c r="F161" s="5" t="s">
        <v>10</v>
      </c>
      <c r="G161" s="2" t="s">
        <v>23</v>
      </c>
    </row>
    <row r="162" spans="1:12" x14ac:dyDescent="0.2">
      <c r="A162" s="11">
        <v>136</v>
      </c>
      <c r="B162" s="5" t="s">
        <v>329</v>
      </c>
      <c r="C162" s="11">
        <v>84523433179</v>
      </c>
      <c r="D162" s="5" t="s">
        <v>331</v>
      </c>
      <c r="E162" s="8">
        <v>263.01</v>
      </c>
      <c r="F162" s="5" t="s">
        <v>10</v>
      </c>
      <c r="G162" s="2" t="s">
        <v>330</v>
      </c>
    </row>
    <row r="163" spans="1:12" x14ac:dyDescent="0.2">
      <c r="A163" s="11">
        <v>137</v>
      </c>
      <c r="B163" s="5" t="s">
        <v>332</v>
      </c>
      <c r="C163" s="12" t="s">
        <v>334</v>
      </c>
      <c r="D163" s="5" t="s">
        <v>333</v>
      </c>
      <c r="E163" s="8">
        <v>317</v>
      </c>
      <c r="F163" s="5" t="s">
        <v>10</v>
      </c>
      <c r="G163" s="2" t="s">
        <v>330</v>
      </c>
    </row>
    <row r="164" spans="1:12" x14ac:dyDescent="0.2">
      <c r="A164" s="11">
        <v>138</v>
      </c>
      <c r="B164" s="5" t="s">
        <v>335</v>
      </c>
      <c r="C164" s="11">
        <v>33302328387</v>
      </c>
      <c r="D164" s="5" t="s">
        <v>336</v>
      </c>
      <c r="E164" s="8">
        <v>23693.8</v>
      </c>
      <c r="F164" s="5" t="s">
        <v>10</v>
      </c>
      <c r="G164" s="2" t="s">
        <v>260</v>
      </c>
    </row>
    <row r="165" spans="1:12" x14ac:dyDescent="0.2">
      <c r="A165" s="11">
        <v>139</v>
      </c>
      <c r="B165" s="5" t="s">
        <v>337</v>
      </c>
      <c r="C165" s="11">
        <v>97994010225</v>
      </c>
      <c r="D165" s="5" t="s">
        <v>338</v>
      </c>
      <c r="E165" s="8">
        <v>1720.99</v>
      </c>
      <c r="F165" s="5" t="s">
        <v>10</v>
      </c>
      <c r="G165" s="2" t="s">
        <v>23</v>
      </c>
    </row>
    <row r="166" spans="1:12" x14ac:dyDescent="0.2">
      <c r="A166" s="11">
        <v>140</v>
      </c>
      <c r="B166" s="5" t="s">
        <v>339</v>
      </c>
      <c r="C166" s="11">
        <v>22740118957</v>
      </c>
      <c r="D166" s="5" t="s">
        <v>340</v>
      </c>
      <c r="E166" s="8">
        <v>6853.44</v>
      </c>
      <c r="F166" s="5" t="s">
        <v>10</v>
      </c>
      <c r="G166" s="2" t="s">
        <v>23</v>
      </c>
    </row>
    <row r="167" spans="1:12" x14ac:dyDescent="0.2">
      <c r="A167" s="11">
        <v>141</v>
      </c>
      <c r="B167" s="5" t="s">
        <v>341</v>
      </c>
      <c r="C167" s="11">
        <v>78969071801</v>
      </c>
      <c r="D167" s="5" t="s">
        <v>342</v>
      </c>
      <c r="E167" s="8">
        <v>1488.2</v>
      </c>
      <c r="F167" s="5" t="s">
        <v>10</v>
      </c>
      <c r="G167" s="2" t="s">
        <v>23</v>
      </c>
      <c r="J167" s="13"/>
    </row>
    <row r="168" spans="1:12" x14ac:dyDescent="0.2">
      <c r="A168" s="11">
        <v>142</v>
      </c>
      <c r="B168" s="5" t="s">
        <v>623</v>
      </c>
      <c r="C168" s="11">
        <v>90591998649</v>
      </c>
      <c r="D168" s="5" t="s">
        <v>624</v>
      </c>
      <c r="E168" s="8">
        <f>63.3-31.88</f>
        <v>31.419999999999998</v>
      </c>
      <c r="F168" s="5" t="s">
        <v>10</v>
      </c>
      <c r="G168" s="2" t="s">
        <v>23</v>
      </c>
    </row>
    <row r="169" spans="1:12" x14ac:dyDescent="0.2">
      <c r="A169" s="11">
        <v>143</v>
      </c>
      <c r="B169" s="5" t="s">
        <v>343</v>
      </c>
      <c r="C169" s="11">
        <v>79730786156</v>
      </c>
      <c r="D169" s="5" t="s">
        <v>344</v>
      </c>
      <c r="E169" s="8">
        <v>120</v>
      </c>
      <c r="F169" s="5" t="s">
        <v>10</v>
      </c>
      <c r="G169" s="2" t="s">
        <v>330</v>
      </c>
    </row>
    <row r="170" spans="1:12" x14ac:dyDescent="0.2">
      <c r="A170" s="11">
        <v>144</v>
      </c>
      <c r="B170" s="5" t="s">
        <v>345</v>
      </c>
      <c r="C170" s="11">
        <v>47530485643</v>
      </c>
      <c r="D170" s="5" t="s">
        <v>346</v>
      </c>
      <c r="E170" s="8">
        <v>7150</v>
      </c>
      <c r="F170" s="5" t="s">
        <v>10</v>
      </c>
      <c r="G170" s="2" t="s">
        <v>23</v>
      </c>
    </row>
    <row r="171" spans="1:12" x14ac:dyDescent="0.2">
      <c r="A171" s="11">
        <v>145</v>
      </c>
      <c r="B171" s="5" t="s">
        <v>347</v>
      </c>
      <c r="C171" s="11">
        <v>51892779522</v>
      </c>
      <c r="D171" s="5" t="s">
        <v>348</v>
      </c>
      <c r="E171" s="8">
        <v>9375</v>
      </c>
      <c r="F171" s="5" t="s">
        <v>10</v>
      </c>
      <c r="G171" s="2" t="s">
        <v>23</v>
      </c>
      <c r="L171" s="21"/>
    </row>
    <row r="172" spans="1:12" x14ac:dyDescent="0.2">
      <c r="A172" s="11">
        <v>146</v>
      </c>
      <c r="B172" s="5" t="s">
        <v>349</v>
      </c>
      <c r="C172" s="11">
        <v>31022857153</v>
      </c>
      <c r="D172" s="5" t="s">
        <v>351</v>
      </c>
      <c r="E172" s="8">
        <v>12828.59</v>
      </c>
      <c r="F172" s="5" t="s">
        <v>10</v>
      </c>
      <c r="G172" s="2" t="s">
        <v>350</v>
      </c>
    </row>
    <row r="173" spans="1:12" x14ac:dyDescent="0.2">
      <c r="A173" s="11">
        <v>147</v>
      </c>
      <c r="B173" s="5" t="s">
        <v>352</v>
      </c>
      <c r="C173" s="12" t="s">
        <v>354</v>
      </c>
      <c r="D173" s="5" t="s">
        <v>353</v>
      </c>
      <c r="E173" s="8">
        <v>1792</v>
      </c>
      <c r="F173" s="5" t="s">
        <v>10</v>
      </c>
      <c r="G173" s="2" t="s">
        <v>23</v>
      </c>
    </row>
    <row r="174" spans="1:12" x14ac:dyDescent="0.2">
      <c r="A174" s="11">
        <v>148</v>
      </c>
      <c r="B174" s="5" t="s">
        <v>355</v>
      </c>
      <c r="C174" s="11">
        <v>25577810707</v>
      </c>
      <c r="D174" s="5" t="s">
        <v>356</v>
      </c>
      <c r="E174" s="8">
        <v>322.11</v>
      </c>
      <c r="F174" s="5" t="s">
        <v>10</v>
      </c>
      <c r="G174" s="2" t="s">
        <v>23</v>
      </c>
    </row>
    <row r="175" spans="1:12" x14ac:dyDescent="0.2">
      <c r="A175" s="11">
        <v>149</v>
      </c>
      <c r="B175" s="5" t="s">
        <v>357</v>
      </c>
      <c r="C175" s="11">
        <v>48805424054</v>
      </c>
      <c r="D175" s="5" t="s">
        <v>358</v>
      </c>
      <c r="E175" s="8">
        <v>66.2</v>
      </c>
      <c r="F175" s="5" t="s">
        <v>10</v>
      </c>
      <c r="G175" s="2" t="s">
        <v>330</v>
      </c>
    </row>
    <row r="176" spans="1:12" x14ac:dyDescent="0.2">
      <c r="A176" s="11">
        <v>150</v>
      </c>
      <c r="B176" s="5" t="s">
        <v>359</v>
      </c>
      <c r="C176" s="11">
        <v>25172103343</v>
      </c>
      <c r="D176" s="5" t="s">
        <v>360</v>
      </c>
      <c r="E176" s="8">
        <v>5230.59</v>
      </c>
      <c r="F176" s="5" t="s">
        <v>10</v>
      </c>
      <c r="G176" s="2" t="s">
        <v>362</v>
      </c>
    </row>
    <row r="177" spans="1:7" x14ac:dyDescent="0.2">
      <c r="A177" s="11">
        <v>151</v>
      </c>
      <c r="B177" s="5" t="s">
        <v>361</v>
      </c>
      <c r="C177" s="11">
        <v>86742905038</v>
      </c>
      <c r="D177" s="5" t="s">
        <v>363</v>
      </c>
      <c r="E177" s="8">
        <v>1495</v>
      </c>
      <c r="F177" s="5" t="s">
        <v>10</v>
      </c>
      <c r="G177" s="2" t="s">
        <v>287</v>
      </c>
    </row>
    <row r="178" spans="1:7" x14ac:dyDescent="0.2">
      <c r="A178" s="11">
        <v>152</v>
      </c>
      <c r="B178" s="5" t="s">
        <v>364</v>
      </c>
      <c r="C178" s="11">
        <v>42769559951</v>
      </c>
      <c r="D178" s="5" t="s">
        <v>365</v>
      </c>
      <c r="E178" s="8">
        <v>4972.68</v>
      </c>
      <c r="F178" s="5" t="s">
        <v>10</v>
      </c>
      <c r="G178" s="2" t="s">
        <v>23</v>
      </c>
    </row>
    <row r="179" spans="1:7" x14ac:dyDescent="0.2">
      <c r="A179" s="49">
        <v>153</v>
      </c>
      <c r="B179" s="47" t="s">
        <v>366</v>
      </c>
      <c r="C179" s="49">
        <v>66181750806</v>
      </c>
      <c r="D179" s="47" t="s">
        <v>251</v>
      </c>
      <c r="E179" s="8">
        <v>2441.13</v>
      </c>
      <c r="F179" s="47" t="s">
        <v>10</v>
      </c>
      <c r="G179" s="2" t="s">
        <v>367</v>
      </c>
    </row>
    <row r="180" spans="1:7" x14ac:dyDescent="0.2">
      <c r="A180" s="50"/>
      <c r="B180" s="48"/>
      <c r="C180" s="50"/>
      <c r="D180" s="48"/>
      <c r="E180" s="8">
        <v>530.44000000000005</v>
      </c>
      <c r="F180" s="48"/>
      <c r="G180" s="2" t="s">
        <v>368</v>
      </c>
    </row>
    <row r="181" spans="1:7" x14ac:dyDescent="0.2">
      <c r="A181" s="11">
        <v>154</v>
      </c>
      <c r="B181" s="5" t="s">
        <v>369</v>
      </c>
      <c r="C181" s="11" t="s">
        <v>371</v>
      </c>
      <c r="D181" s="5" t="s">
        <v>370</v>
      </c>
      <c r="E181" s="8">
        <v>3212.7</v>
      </c>
      <c r="F181" s="5" t="s">
        <v>10</v>
      </c>
      <c r="G181" s="2" t="s">
        <v>23</v>
      </c>
    </row>
    <row r="182" spans="1:7" x14ac:dyDescent="0.2">
      <c r="A182" s="11">
        <v>155</v>
      </c>
      <c r="B182" s="5" t="s">
        <v>372</v>
      </c>
      <c r="C182" s="11">
        <v>64021574271</v>
      </c>
      <c r="D182" s="5" t="s">
        <v>373</v>
      </c>
      <c r="E182" s="8">
        <v>769.19</v>
      </c>
      <c r="F182" s="5" t="s">
        <v>10</v>
      </c>
      <c r="G182" s="2" t="s">
        <v>23</v>
      </c>
    </row>
    <row r="183" spans="1:7" x14ac:dyDescent="0.2">
      <c r="A183" s="11">
        <v>156</v>
      </c>
      <c r="B183" s="5" t="s">
        <v>374</v>
      </c>
      <c r="C183" s="11">
        <v>48249084626</v>
      </c>
      <c r="D183" s="5" t="s">
        <v>375</v>
      </c>
      <c r="E183" s="8">
        <v>2801.34</v>
      </c>
      <c r="F183" s="5" t="s">
        <v>10</v>
      </c>
      <c r="G183" s="2" t="s">
        <v>23</v>
      </c>
    </row>
    <row r="184" spans="1:7" x14ac:dyDescent="0.2">
      <c r="A184" s="11">
        <v>157</v>
      </c>
      <c r="B184" s="5" t="s">
        <v>376</v>
      </c>
      <c r="C184" s="11">
        <v>26901839603</v>
      </c>
      <c r="D184" s="5" t="s">
        <v>377</v>
      </c>
      <c r="E184" s="8">
        <v>3584.55</v>
      </c>
      <c r="F184" s="5" t="s">
        <v>10</v>
      </c>
      <c r="G184" s="2" t="s">
        <v>23</v>
      </c>
    </row>
    <row r="185" spans="1:7" x14ac:dyDescent="0.2">
      <c r="A185" s="11">
        <v>158</v>
      </c>
      <c r="B185" s="5" t="s">
        <v>378</v>
      </c>
      <c r="C185" s="11">
        <v>32586594426</v>
      </c>
      <c r="D185" s="5" t="s">
        <v>379</v>
      </c>
      <c r="E185" s="8">
        <v>7012.5</v>
      </c>
      <c r="F185" s="5" t="s">
        <v>10</v>
      </c>
      <c r="G185" s="2" t="s">
        <v>23</v>
      </c>
    </row>
    <row r="186" spans="1:7" x14ac:dyDescent="0.2">
      <c r="A186" s="11">
        <v>159</v>
      </c>
      <c r="B186" s="5" t="s">
        <v>380</v>
      </c>
      <c r="C186" s="11">
        <v>52641439848</v>
      </c>
      <c r="D186" s="5" t="s">
        <v>381</v>
      </c>
      <c r="E186" s="8">
        <v>58.5</v>
      </c>
      <c r="F186" s="5" t="s">
        <v>10</v>
      </c>
      <c r="G186" s="2" t="s">
        <v>23</v>
      </c>
    </row>
    <row r="187" spans="1:7" x14ac:dyDescent="0.2">
      <c r="A187" s="11">
        <v>160</v>
      </c>
      <c r="B187" s="5" t="s">
        <v>627</v>
      </c>
      <c r="C187" s="12" t="s">
        <v>628</v>
      </c>
      <c r="D187" s="5" t="s">
        <v>629</v>
      </c>
      <c r="E187" s="8">
        <v>4.2</v>
      </c>
      <c r="F187" s="5" t="s">
        <v>10</v>
      </c>
      <c r="G187" s="2" t="s">
        <v>23</v>
      </c>
    </row>
    <row r="188" spans="1:7" x14ac:dyDescent="0.2">
      <c r="A188" s="11">
        <v>161</v>
      </c>
      <c r="B188" s="5" t="s">
        <v>630</v>
      </c>
      <c r="C188" s="11">
        <v>68372221964</v>
      </c>
      <c r="D188" s="5" t="s">
        <v>631</v>
      </c>
      <c r="E188" s="8">
        <v>8.3000000000000007</v>
      </c>
      <c r="F188" s="5" t="s">
        <v>10</v>
      </c>
      <c r="G188" s="2" t="s">
        <v>23</v>
      </c>
    </row>
    <row r="189" spans="1:7" x14ac:dyDescent="0.2">
      <c r="A189" s="11">
        <v>162</v>
      </c>
      <c r="B189" s="5" t="s">
        <v>382</v>
      </c>
      <c r="C189" s="11">
        <v>76080865307</v>
      </c>
      <c r="D189" s="5" t="s">
        <v>383</v>
      </c>
      <c r="E189" s="8">
        <v>38.159999999999997</v>
      </c>
      <c r="F189" s="5" t="s">
        <v>10</v>
      </c>
      <c r="G189" s="2" t="s">
        <v>287</v>
      </c>
    </row>
    <row r="190" spans="1:7" x14ac:dyDescent="0.2">
      <c r="A190" s="11">
        <v>163</v>
      </c>
      <c r="B190" s="5" t="s">
        <v>384</v>
      </c>
      <c r="C190" s="11">
        <v>32047404941</v>
      </c>
      <c r="D190" s="5" t="s">
        <v>385</v>
      </c>
      <c r="E190" s="8">
        <v>8831.18</v>
      </c>
      <c r="F190" s="5" t="s">
        <v>10</v>
      </c>
      <c r="G190" s="2" t="s">
        <v>23</v>
      </c>
    </row>
    <row r="191" spans="1:7" x14ac:dyDescent="0.2">
      <c r="A191" s="11">
        <v>164</v>
      </c>
      <c r="B191" s="5" t="s">
        <v>386</v>
      </c>
      <c r="C191" s="11">
        <v>60365429880</v>
      </c>
      <c r="D191" s="5" t="s">
        <v>387</v>
      </c>
      <c r="E191" s="8">
        <v>980.3</v>
      </c>
      <c r="F191" s="5" t="s">
        <v>10</v>
      </c>
      <c r="G191" s="2" t="s">
        <v>23</v>
      </c>
    </row>
    <row r="192" spans="1:7" x14ac:dyDescent="0.2">
      <c r="A192" s="11">
        <v>165</v>
      </c>
      <c r="B192" s="5" t="s">
        <v>388</v>
      </c>
      <c r="C192" s="11" t="s">
        <v>390</v>
      </c>
      <c r="D192" s="5" t="s">
        <v>389</v>
      </c>
      <c r="E192" s="8">
        <v>19600</v>
      </c>
      <c r="F192" s="5" t="s">
        <v>10</v>
      </c>
      <c r="G192" s="2" t="s">
        <v>23</v>
      </c>
    </row>
    <row r="193" spans="1:7" x14ac:dyDescent="0.2">
      <c r="A193" s="11">
        <v>166</v>
      </c>
      <c r="B193" s="5" t="s">
        <v>391</v>
      </c>
      <c r="C193" s="11">
        <v>37879152548</v>
      </c>
      <c r="D193" s="5" t="s">
        <v>392</v>
      </c>
      <c r="E193" s="8">
        <v>2772.3</v>
      </c>
      <c r="F193" s="5" t="s">
        <v>10</v>
      </c>
      <c r="G193" s="2" t="s">
        <v>23</v>
      </c>
    </row>
    <row r="194" spans="1:7" x14ac:dyDescent="0.2">
      <c r="A194" s="11">
        <v>167</v>
      </c>
      <c r="B194" s="5" t="s">
        <v>393</v>
      </c>
      <c r="C194" s="11">
        <v>90439696130</v>
      </c>
      <c r="D194" s="5" t="s">
        <v>394</v>
      </c>
      <c r="E194" s="8">
        <v>1030.05</v>
      </c>
      <c r="F194" s="5" t="s">
        <v>10</v>
      </c>
      <c r="G194" s="2" t="s">
        <v>23</v>
      </c>
    </row>
    <row r="195" spans="1:7" x14ac:dyDescent="0.2">
      <c r="A195" s="11">
        <v>168</v>
      </c>
      <c r="B195" s="5" t="s">
        <v>395</v>
      </c>
      <c r="C195" s="11">
        <v>39048902955</v>
      </c>
      <c r="D195" s="5" t="s">
        <v>396</v>
      </c>
      <c r="E195" s="8">
        <v>515.08000000000004</v>
      </c>
      <c r="F195" s="5" t="s">
        <v>10</v>
      </c>
      <c r="G195" s="2" t="s">
        <v>64</v>
      </c>
    </row>
    <row r="196" spans="1:7" x14ac:dyDescent="0.2">
      <c r="A196" s="11">
        <v>169</v>
      </c>
      <c r="B196" s="5" t="s">
        <v>397</v>
      </c>
      <c r="C196" s="11">
        <v>85375838060</v>
      </c>
      <c r="D196" s="5" t="s">
        <v>398</v>
      </c>
      <c r="E196" s="8">
        <v>318.05</v>
      </c>
      <c r="F196" s="5" t="s">
        <v>10</v>
      </c>
      <c r="G196" s="2" t="s">
        <v>64</v>
      </c>
    </row>
    <row r="197" spans="1:7" x14ac:dyDescent="0.2">
      <c r="A197" s="11">
        <v>170</v>
      </c>
      <c r="B197" s="5" t="s">
        <v>399</v>
      </c>
      <c r="C197" s="11">
        <v>70140364776</v>
      </c>
      <c r="D197" s="5" t="s">
        <v>400</v>
      </c>
      <c r="E197" s="8">
        <v>6689.53</v>
      </c>
      <c r="F197" s="5" t="s">
        <v>10</v>
      </c>
      <c r="G197" s="2" t="s">
        <v>263</v>
      </c>
    </row>
    <row r="198" spans="1:7" x14ac:dyDescent="0.2">
      <c r="A198" s="11">
        <v>171</v>
      </c>
      <c r="B198" s="5" t="s">
        <v>401</v>
      </c>
      <c r="C198" s="11">
        <v>55614719992</v>
      </c>
      <c r="D198" s="5" t="s">
        <v>402</v>
      </c>
      <c r="E198" s="8">
        <v>2148.36</v>
      </c>
      <c r="F198" s="5" t="s">
        <v>10</v>
      </c>
      <c r="G198" s="2" t="s">
        <v>23</v>
      </c>
    </row>
    <row r="199" spans="1:7" x14ac:dyDescent="0.2">
      <c r="A199" s="11">
        <v>172</v>
      </c>
      <c r="B199" s="5" t="s">
        <v>403</v>
      </c>
      <c r="C199" s="11">
        <v>95325472047</v>
      </c>
      <c r="D199" s="5" t="s">
        <v>404</v>
      </c>
      <c r="E199" s="8">
        <v>149847.79999999999</v>
      </c>
      <c r="F199" s="5" t="s">
        <v>10</v>
      </c>
      <c r="G199" s="2" t="s">
        <v>23</v>
      </c>
    </row>
    <row r="200" spans="1:7" x14ac:dyDescent="0.2">
      <c r="A200" s="11">
        <v>173</v>
      </c>
      <c r="B200" s="5" t="s">
        <v>405</v>
      </c>
      <c r="C200" s="11">
        <v>38411868043</v>
      </c>
      <c r="D200" s="5" t="s">
        <v>406</v>
      </c>
      <c r="E200" s="8">
        <v>1462.5</v>
      </c>
      <c r="F200" s="5" t="s">
        <v>10</v>
      </c>
      <c r="G200" s="2" t="s">
        <v>23</v>
      </c>
    </row>
    <row r="201" spans="1:7" x14ac:dyDescent="0.2">
      <c r="A201" s="11">
        <v>174</v>
      </c>
      <c r="B201" s="5" t="s">
        <v>407</v>
      </c>
      <c r="C201" s="11">
        <v>89027343720</v>
      </c>
      <c r="D201" s="5" t="s">
        <v>408</v>
      </c>
      <c r="E201" s="8">
        <v>780.96</v>
      </c>
      <c r="F201" s="5" t="s">
        <v>10</v>
      </c>
      <c r="G201" s="2" t="s">
        <v>23</v>
      </c>
    </row>
    <row r="202" spans="1:7" x14ac:dyDescent="0.2">
      <c r="A202" s="11">
        <v>175</v>
      </c>
      <c r="B202" s="5" t="s">
        <v>409</v>
      </c>
      <c r="C202" s="11">
        <v>17145318195</v>
      </c>
      <c r="D202" s="5" t="s">
        <v>410</v>
      </c>
      <c r="E202" s="8">
        <v>807.1</v>
      </c>
      <c r="F202" s="5" t="s">
        <v>10</v>
      </c>
      <c r="G202" s="2" t="s">
        <v>23</v>
      </c>
    </row>
    <row r="203" spans="1:7" x14ac:dyDescent="0.2">
      <c r="A203" s="11">
        <v>176</v>
      </c>
      <c r="B203" s="5" t="s">
        <v>411</v>
      </c>
      <c r="C203" s="11">
        <v>110752628</v>
      </c>
      <c r="D203" s="5" t="s">
        <v>414</v>
      </c>
      <c r="E203" s="8">
        <v>116.64</v>
      </c>
      <c r="F203" s="5" t="s">
        <v>10</v>
      </c>
      <c r="G203" s="2" t="s">
        <v>23</v>
      </c>
    </row>
    <row r="204" spans="1:7" x14ac:dyDescent="0.2">
      <c r="A204" s="11">
        <v>177</v>
      </c>
      <c r="B204" s="5" t="s">
        <v>412</v>
      </c>
      <c r="C204" s="11">
        <v>85611744662</v>
      </c>
      <c r="D204" s="5" t="s">
        <v>413</v>
      </c>
      <c r="E204" s="8">
        <v>1024.3900000000001</v>
      </c>
      <c r="F204" s="5" t="s">
        <v>10</v>
      </c>
      <c r="G204" s="2" t="s">
        <v>23</v>
      </c>
    </row>
    <row r="205" spans="1:7" x14ac:dyDescent="0.2">
      <c r="A205" s="11">
        <v>178</v>
      </c>
      <c r="B205" s="5" t="s">
        <v>262</v>
      </c>
      <c r="C205" s="11">
        <v>41317489366</v>
      </c>
      <c r="D205" s="5" t="s">
        <v>264</v>
      </c>
      <c r="E205" s="8">
        <v>3565.49</v>
      </c>
      <c r="F205" s="5" t="s">
        <v>10</v>
      </c>
      <c r="G205" s="2" t="s">
        <v>263</v>
      </c>
    </row>
    <row r="206" spans="1:7" x14ac:dyDescent="0.2">
      <c r="A206" s="11">
        <v>179</v>
      </c>
      <c r="B206" s="5" t="s">
        <v>415</v>
      </c>
      <c r="C206" s="11" t="s">
        <v>417</v>
      </c>
      <c r="D206" s="5" t="s">
        <v>416</v>
      </c>
      <c r="E206" s="8">
        <v>793.44</v>
      </c>
      <c r="F206" s="5" t="s">
        <v>10</v>
      </c>
      <c r="G206" s="2" t="s">
        <v>23</v>
      </c>
    </row>
    <row r="207" spans="1:7" x14ac:dyDescent="0.2">
      <c r="A207" s="11">
        <v>180</v>
      </c>
      <c r="B207" s="5" t="s">
        <v>418</v>
      </c>
      <c r="C207" s="11">
        <v>73777060562</v>
      </c>
      <c r="D207" s="5" t="s">
        <v>419</v>
      </c>
      <c r="E207" s="8">
        <v>594.92999999999995</v>
      </c>
      <c r="F207" s="5" t="s">
        <v>10</v>
      </c>
      <c r="G207" s="2" t="s">
        <v>23</v>
      </c>
    </row>
    <row r="208" spans="1:7" x14ac:dyDescent="0.2">
      <c r="A208" s="11">
        <v>181</v>
      </c>
      <c r="B208" s="5" t="s">
        <v>420</v>
      </c>
      <c r="C208" s="11">
        <v>57495737984</v>
      </c>
      <c r="D208" s="5" t="s">
        <v>421</v>
      </c>
      <c r="E208" s="8">
        <v>1650.54</v>
      </c>
      <c r="F208" s="5" t="s">
        <v>10</v>
      </c>
      <c r="G208" s="2" t="s">
        <v>287</v>
      </c>
    </row>
    <row r="209" spans="1:7" x14ac:dyDescent="0.2">
      <c r="A209" s="11">
        <v>182</v>
      </c>
      <c r="B209" s="5" t="s">
        <v>422</v>
      </c>
      <c r="C209" s="11">
        <v>71564583769</v>
      </c>
      <c r="D209" s="5" t="s">
        <v>423</v>
      </c>
      <c r="E209" s="8">
        <v>27.5</v>
      </c>
      <c r="F209" s="5" t="s">
        <v>10</v>
      </c>
      <c r="G209" s="2" t="s">
        <v>23</v>
      </c>
    </row>
    <row r="210" spans="1:7" x14ac:dyDescent="0.2">
      <c r="A210" s="11">
        <v>183</v>
      </c>
      <c r="B210" s="5" t="s">
        <v>424</v>
      </c>
      <c r="C210" s="11">
        <v>40480660548</v>
      </c>
      <c r="D210" s="5" t="s">
        <v>425</v>
      </c>
      <c r="E210" s="8">
        <v>4062.5</v>
      </c>
      <c r="F210" s="5" t="s">
        <v>10</v>
      </c>
      <c r="G210" s="2" t="s">
        <v>23</v>
      </c>
    </row>
    <row r="211" spans="1:7" x14ac:dyDescent="0.2">
      <c r="A211" s="11">
        <v>184</v>
      </c>
      <c r="B211" s="5" t="s">
        <v>426</v>
      </c>
      <c r="C211" s="11">
        <v>65553879500</v>
      </c>
      <c r="D211" s="5" t="s">
        <v>427</v>
      </c>
      <c r="E211" s="8">
        <v>81.3</v>
      </c>
      <c r="F211" s="5" t="s">
        <v>10</v>
      </c>
      <c r="G211" s="2" t="s">
        <v>23</v>
      </c>
    </row>
    <row r="212" spans="1:7" x14ac:dyDescent="0.2">
      <c r="A212" s="11">
        <v>185</v>
      </c>
      <c r="B212" s="5" t="s">
        <v>428</v>
      </c>
      <c r="C212" s="11">
        <v>53785632625</v>
      </c>
      <c r="D212" s="5" t="s">
        <v>429</v>
      </c>
      <c r="E212" s="8">
        <v>1765.7</v>
      </c>
      <c r="F212" s="5" t="s">
        <v>10</v>
      </c>
      <c r="G212" s="2" t="s">
        <v>23</v>
      </c>
    </row>
    <row r="213" spans="1:7" x14ac:dyDescent="0.2">
      <c r="A213" s="11">
        <v>186</v>
      </c>
      <c r="B213" s="5" t="s">
        <v>614</v>
      </c>
      <c r="C213" s="11">
        <v>27050468625</v>
      </c>
      <c r="D213" s="5" t="s">
        <v>615</v>
      </c>
      <c r="E213" s="8">
        <v>7.1</v>
      </c>
      <c r="F213" s="5" t="s">
        <v>10</v>
      </c>
      <c r="G213" s="2" t="s">
        <v>23</v>
      </c>
    </row>
    <row r="214" spans="1:7" x14ac:dyDescent="0.2">
      <c r="A214" s="11">
        <v>187</v>
      </c>
      <c r="B214" s="5" t="s">
        <v>625</v>
      </c>
      <c r="C214" s="11">
        <v>11200073958</v>
      </c>
      <c r="D214" s="5" t="s">
        <v>626</v>
      </c>
      <c r="E214" s="8">
        <v>19.5</v>
      </c>
      <c r="F214" s="5" t="s">
        <v>10</v>
      </c>
      <c r="G214" s="2" t="s">
        <v>23</v>
      </c>
    </row>
    <row r="215" spans="1:7" x14ac:dyDescent="0.2">
      <c r="A215" s="11">
        <v>188</v>
      </c>
      <c r="B215" s="5" t="s">
        <v>430</v>
      </c>
      <c r="C215" s="11">
        <v>39881074944</v>
      </c>
      <c r="D215" s="5" t="s">
        <v>431</v>
      </c>
      <c r="E215" s="8">
        <v>159.08000000000001</v>
      </c>
      <c r="F215" s="5" t="s">
        <v>10</v>
      </c>
      <c r="G215" s="2" t="s">
        <v>23</v>
      </c>
    </row>
    <row r="216" spans="1:7" x14ac:dyDescent="0.2">
      <c r="A216" s="11">
        <v>189</v>
      </c>
      <c r="B216" s="5" t="s">
        <v>432</v>
      </c>
      <c r="C216" s="11">
        <v>48633701387</v>
      </c>
      <c r="D216" s="5" t="s">
        <v>433</v>
      </c>
      <c r="E216" s="8">
        <v>224.29</v>
      </c>
      <c r="F216" s="5" t="s">
        <v>10</v>
      </c>
      <c r="G216" s="2" t="s">
        <v>23</v>
      </c>
    </row>
    <row r="217" spans="1:7" x14ac:dyDescent="0.2">
      <c r="A217" s="11">
        <v>190</v>
      </c>
      <c r="B217" s="5" t="s">
        <v>434</v>
      </c>
      <c r="C217" s="11" t="s">
        <v>436</v>
      </c>
      <c r="D217" s="5" t="s">
        <v>435</v>
      </c>
      <c r="E217" s="8">
        <v>988.5</v>
      </c>
      <c r="F217" s="5" t="s">
        <v>10</v>
      </c>
      <c r="G217" s="2" t="s">
        <v>130</v>
      </c>
    </row>
    <row r="218" spans="1:7" x14ac:dyDescent="0.2">
      <c r="A218" s="11">
        <v>191</v>
      </c>
      <c r="B218" s="5" t="s">
        <v>437</v>
      </c>
      <c r="C218" s="11">
        <v>76147579166</v>
      </c>
      <c r="D218" s="5" t="s">
        <v>438</v>
      </c>
      <c r="E218" s="8">
        <v>375.48</v>
      </c>
      <c r="F218" s="5" t="s">
        <v>10</v>
      </c>
      <c r="G218" s="2" t="s">
        <v>23</v>
      </c>
    </row>
    <row r="219" spans="1:7" x14ac:dyDescent="0.2">
      <c r="A219" s="11">
        <v>192</v>
      </c>
      <c r="B219" s="5" t="s">
        <v>439</v>
      </c>
      <c r="C219" s="11">
        <v>48841983787</v>
      </c>
      <c r="D219" s="5" t="s">
        <v>440</v>
      </c>
      <c r="E219" s="8">
        <v>731.38</v>
      </c>
      <c r="F219" s="5" t="s">
        <v>10</v>
      </c>
      <c r="G219" s="2" t="s">
        <v>23</v>
      </c>
    </row>
    <row r="220" spans="1:7" x14ac:dyDescent="0.2">
      <c r="A220" s="11">
        <v>193</v>
      </c>
      <c r="B220" s="5" t="s">
        <v>441</v>
      </c>
      <c r="C220" s="11">
        <v>12443607100</v>
      </c>
      <c r="D220" s="5" t="s">
        <v>442</v>
      </c>
      <c r="E220" s="8">
        <v>6163.13</v>
      </c>
      <c r="F220" s="5" t="s">
        <v>10</v>
      </c>
      <c r="G220" s="2" t="s">
        <v>23</v>
      </c>
    </row>
    <row r="221" spans="1:7" x14ac:dyDescent="0.2">
      <c r="A221" s="11">
        <v>194</v>
      </c>
      <c r="B221" s="5" t="s">
        <v>443</v>
      </c>
      <c r="C221" s="11" t="s">
        <v>17</v>
      </c>
      <c r="D221" s="5" t="s">
        <v>17</v>
      </c>
      <c r="E221" s="8">
        <v>200</v>
      </c>
      <c r="F221" s="5" t="s">
        <v>10</v>
      </c>
      <c r="G221" s="2" t="s">
        <v>179</v>
      </c>
    </row>
    <row r="222" spans="1:7" x14ac:dyDescent="0.2">
      <c r="A222" s="11">
        <v>195</v>
      </c>
      <c r="B222" s="5" t="s">
        <v>444</v>
      </c>
      <c r="C222" s="11">
        <v>91330201308</v>
      </c>
      <c r="D222" s="5" t="s">
        <v>445</v>
      </c>
      <c r="E222" s="8">
        <v>447.66</v>
      </c>
      <c r="F222" s="5" t="s">
        <v>10</v>
      </c>
      <c r="G222" s="2" t="s">
        <v>23</v>
      </c>
    </row>
    <row r="223" spans="1:7" x14ac:dyDescent="0.2">
      <c r="A223" s="11">
        <v>196</v>
      </c>
      <c r="B223" s="5" t="s">
        <v>446</v>
      </c>
      <c r="C223" s="11">
        <v>29035933600</v>
      </c>
      <c r="D223" s="5" t="s">
        <v>447</v>
      </c>
      <c r="E223" s="8">
        <v>11361.97</v>
      </c>
      <c r="F223" s="5" t="s">
        <v>10</v>
      </c>
      <c r="G223" s="2" t="s">
        <v>263</v>
      </c>
    </row>
    <row r="224" spans="1:7" x14ac:dyDescent="0.2">
      <c r="A224" s="11">
        <v>197</v>
      </c>
      <c r="B224" s="5" t="s">
        <v>448</v>
      </c>
      <c r="C224" s="11">
        <v>46412753402</v>
      </c>
      <c r="D224" s="5" t="s">
        <v>450</v>
      </c>
      <c r="E224" s="8">
        <v>6237.5</v>
      </c>
      <c r="F224" s="5" t="s">
        <v>10</v>
      </c>
      <c r="G224" s="2" t="s">
        <v>449</v>
      </c>
    </row>
    <row r="225" spans="1:7" x14ac:dyDescent="0.2">
      <c r="A225" s="11">
        <v>198</v>
      </c>
      <c r="B225" s="5" t="s">
        <v>451</v>
      </c>
      <c r="C225" s="11" t="s">
        <v>452</v>
      </c>
      <c r="D225" s="5" t="s">
        <v>453</v>
      </c>
      <c r="E225" s="8">
        <v>3365.17</v>
      </c>
      <c r="F225" s="5" t="s">
        <v>10</v>
      </c>
      <c r="G225" s="2" t="s">
        <v>23</v>
      </c>
    </row>
    <row r="226" spans="1:7" x14ac:dyDescent="0.2">
      <c r="A226" s="11">
        <v>199</v>
      </c>
      <c r="B226" s="5" t="s">
        <v>454</v>
      </c>
      <c r="C226" s="11">
        <v>21748984734</v>
      </c>
      <c r="D226" s="5" t="s">
        <v>456</v>
      </c>
      <c r="E226" s="8">
        <v>1988.46</v>
      </c>
      <c r="F226" s="5" t="s">
        <v>10</v>
      </c>
      <c r="G226" s="2" t="s">
        <v>455</v>
      </c>
    </row>
    <row r="227" spans="1:7" x14ac:dyDescent="0.2">
      <c r="A227" s="11">
        <v>200</v>
      </c>
      <c r="B227" s="5" t="s">
        <v>457</v>
      </c>
      <c r="C227" s="11">
        <v>85828625994</v>
      </c>
      <c r="D227" s="5" t="s">
        <v>458</v>
      </c>
      <c r="E227" s="8">
        <v>1878.91</v>
      </c>
      <c r="F227" s="5" t="s">
        <v>10</v>
      </c>
      <c r="G227" s="2" t="s">
        <v>449</v>
      </c>
    </row>
    <row r="228" spans="1:7" x14ac:dyDescent="0.2">
      <c r="A228" s="11">
        <v>201</v>
      </c>
      <c r="B228" s="5" t="s">
        <v>459</v>
      </c>
      <c r="C228" s="11">
        <v>64008199572</v>
      </c>
      <c r="D228" s="5" t="s">
        <v>460</v>
      </c>
      <c r="E228" s="8">
        <v>705.61</v>
      </c>
      <c r="F228" s="5" t="s">
        <v>10</v>
      </c>
      <c r="G228" s="2" t="s">
        <v>23</v>
      </c>
    </row>
    <row r="229" spans="1:7" x14ac:dyDescent="0.2">
      <c r="A229" s="11">
        <v>202</v>
      </c>
      <c r="B229" s="5" t="s">
        <v>461</v>
      </c>
      <c r="C229" s="11">
        <v>83157399243</v>
      </c>
      <c r="D229" s="5" t="s">
        <v>462</v>
      </c>
      <c r="E229" s="8">
        <v>584.12</v>
      </c>
      <c r="F229" s="5" t="s">
        <v>10</v>
      </c>
      <c r="G229" s="2" t="s">
        <v>23</v>
      </c>
    </row>
    <row r="230" spans="1:7" x14ac:dyDescent="0.2">
      <c r="A230" s="11">
        <v>203</v>
      </c>
      <c r="B230" s="5" t="s">
        <v>463</v>
      </c>
      <c r="C230" s="11" t="s">
        <v>464</v>
      </c>
      <c r="D230" s="5" t="s">
        <v>876</v>
      </c>
      <c r="E230" s="8">
        <v>461</v>
      </c>
      <c r="F230" s="5" t="s">
        <v>10</v>
      </c>
      <c r="G230" s="2" t="s">
        <v>23</v>
      </c>
    </row>
    <row r="231" spans="1:7" x14ac:dyDescent="0.2">
      <c r="A231" s="11">
        <v>204</v>
      </c>
      <c r="B231" s="5" t="s">
        <v>465</v>
      </c>
      <c r="C231" s="12" t="s">
        <v>467</v>
      </c>
      <c r="D231" s="5" t="s">
        <v>466</v>
      </c>
      <c r="E231" s="8">
        <v>2370</v>
      </c>
      <c r="F231" s="5" t="s">
        <v>10</v>
      </c>
      <c r="G231" s="2" t="s">
        <v>23</v>
      </c>
    </row>
    <row r="232" spans="1:7" x14ac:dyDescent="0.2">
      <c r="A232" s="11">
        <v>205</v>
      </c>
      <c r="B232" s="5" t="s">
        <v>468</v>
      </c>
      <c r="C232" s="11" t="s">
        <v>470</v>
      </c>
      <c r="D232" s="5" t="s">
        <v>469</v>
      </c>
      <c r="E232" s="8">
        <v>9169</v>
      </c>
      <c r="F232" s="5" t="s">
        <v>10</v>
      </c>
      <c r="G232" s="2" t="s">
        <v>23</v>
      </c>
    </row>
    <row r="233" spans="1:7" x14ac:dyDescent="0.2">
      <c r="A233" s="11">
        <v>206</v>
      </c>
      <c r="B233" s="5" t="s">
        <v>471</v>
      </c>
      <c r="C233" s="11">
        <v>54661026138</v>
      </c>
      <c r="D233" s="5" t="s">
        <v>472</v>
      </c>
      <c r="E233" s="8">
        <v>920.38</v>
      </c>
      <c r="F233" s="5" t="s">
        <v>10</v>
      </c>
      <c r="G233" s="2" t="s">
        <v>23</v>
      </c>
    </row>
    <row r="234" spans="1:7" x14ac:dyDescent="0.2">
      <c r="A234" s="11">
        <v>207</v>
      </c>
      <c r="B234" s="5" t="s">
        <v>473</v>
      </c>
      <c r="C234" s="11">
        <v>92839607312</v>
      </c>
      <c r="D234" s="5" t="s">
        <v>474</v>
      </c>
      <c r="E234" s="8">
        <v>1256.8800000000001</v>
      </c>
      <c r="F234" s="5" t="s">
        <v>10</v>
      </c>
      <c r="G234" s="2" t="s">
        <v>23</v>
      </c>
    </row>
    <row r="235" spans="1:7" x14ac:dyDescent="0.2">
      <c r="A235" s="11">
        <v>208</v>
      </c>
      <c r="B235" s="5" t="s">
        <v>475</v>
      </c>
      <c r="C235" s="12" t="s">
        <v>477</v>
      </c>
      <c r="D235" s="5" t="s">
        <v>476</v>
      </c>
      <c r="E235" s="8">
        <v>262.5</v>
      </c>
      <c r="F235" s="5" t="s">
        <v>10</v>
      </c>
      <c r="G235" s="2" t="s">
        <v>260</v>
      </c>
    </row>
    <row r="236" spans="1:7" x14ac:dyDescent="0.2">
      <c r="A236" s="11">
        <v>209</v>
      </c>
      <c r="B236" s="5" t="s">
        <v>478</v>
      </c>
      <c r="C236" s="11">
        <v>25712329343</v>
      </c>
      <c r="D236" s="5" t="s">
        <v>479</v>
      </c>
      <c r="E236" s="8">
        <v>253.13</v>
      </c>
      <c r="F236" s="5" t="s">
        <v>10</v>
      </c>
      <c r="G236" s="2" t="s">
        <v>23</v>
      </c>
    </row>
    <row r="237" spans="1:7" x14ac:dyDescent="0.2">
      <c r="A237" s="11">
        <v>210</v>
      </c>
      <c r="B237" s="5" t="s">
        <v>480</v>
      </c>
      <c r="C237" s="11">
        <v>69857578031</v>
      </c>
      <c r="D237" s="5" t="s">
        <v>482</v>
      </c>
      <c r="E237" s="8">
        <v>1528.18</v>
      </c>
      <c r="F237" s="5" t="s">
        <v>10</v>
      </c>
      <c r="G237" s="2" t="s">
        <v>481</v>
      </c>
    </row>
    <row r="238" spans="1:7" x14ac:dyDescent="0.2">
      <c r="A238" s="11">
        <v>211</v>
      </c>
      <c r="B238" s="5" t="s">
        <v>483</v>
      </c>
      <c r="C238" s="12" t="s">
        <v>485</v>
      </c>
      <c r="D238" s="5" t="s">
        <v>484</v>
      </c>
      <c r="E238" s="8">
        <v>2440.94</v>
      </c>
      <c r="F238" s="5" t="s">
        <v>10</v>
      </c>
      <c r="G238" s="2" t="s">
        <v>481</v>
      </c>
    </row>
    <row r="239" spans="1:7" x14ac:dyDescent="0.2">
      <c r="A239" s="11">
        <v>212</v>
      </c>
      <c r="B239" s="5" t="s">
        <v>486</v>
      </c>
      <c r="C239" s="11" t="s">
        <v>487</v>
      </c>
      <c r="D239" s="5" t="s">
        <v>488</v>
      </c>
      <c r="E239" s="8">
        <v>454.5</v>
      </c>
      <c r="F239" s="5" t="s">
        <v>10</v>
      </c>
      <c r="G239" s="2" t="s">
        <v>23</v>
      </c>
    </row>
    <row r="240" spans="1:7" x14ac:dyDescent="0.2">
      <c r="A240" s="11">
        <v>213</v>
      </c>
      <c r="B240" s="5" t="s">
        <v>489</v>
      </c>
      <c r="C240" s="11">
        <v>74956515628</v>
      </c>
      <c r="D240" s="5" t="s">
        <v>490</v>
      </c>
      <c r="E240" s="8">
        <v>9250</v>
      </c>
      <c r="F240" s="5" t="s">
        <v>10</v>
      </c>
      <c r="G240" s="2" t="s">
        <v>23</v>
      </c>
    </row>
    <row r="241" spans="1:7" x14ac:dyDescent="0.2">
      <c r="A241" s="11">
        <v>214</v>
      </c>
      <c r="B241" s="5" t="s">
        <v>491</v>
      </c>
      <c r="C241" s="11" t="s">
        <v>492</v>
      </c>
      <c r="D241" s="5" t="s">
        <v>493</v>
      </c>
      <c r="E241" s="8">
        <v>645.36</v>
      </c>
      <c r="F241" s="5" t="s">
        <v>10</v>
      </c>
      <c r="G241" s="2" t="s">
        <v>23</v>
      </c>
    </row>
    <row r="242" spans="1:7" x14ac:dyDescent="0.2">
      <c r="A242" s="11">
        <v>215</v>
      </c>
      <c r="B242" s="5" t="s">
        <v>494</v>
      </c>
      <c r="C242" s="11">
        <v>54482179263</v>
      </c>
      <c r="D242" s="5" t="s">
        <v>495</v>
      </c>
      <c r="E242" s="8">
        <v>13.93</v>
      </c>
      <c r="F242" s="5" t="s">
        <v>10</v>
      </c>
      <c r="G242" s="2" t="s">
        <v>23</v>
      </c>
    </row>
    <row r="243" spans="1:7" x14ac:dyDescent="0.2">
      <c r="A243" s="49">
        <v>216</v>
      </c>
      <c r="B243" s="47" t="s">
        <v>496</v>
      </c>
      <c r="C243" s="49" t="s">
        <v>497</v>
      </c>
      <c r="D243" s="47" t="s">
        <v>498</v>
      </c>
      <c r="E243" s="8">
        <v>56.25</v>
      </c>
      <c r="F243" s="47" t="s">
        <v>10</v>
      </c>
      <c r="G243" s="2" t="s">
        <v>23</v>
      </c>
    </row>
    <row r="244" spans="1:7" x14ac:dyDescent="0.2">
      <c r="A244" s="50"/>
      <c r="B244" s="48"/>
      <c r="C244" s="50"/>
      <c r="D244" s="48"/>
      <c r="E244" s="8">
        <v>3387.5</v>
      </c>
      <c r="F244" s="48"/>
      <c r="G244" s="2" t="s">
        <v>287</v>
      </c>
    </row>
    <row r="245" spans="1:7" x14ac:dyDescent="0.2">
      <c r="A245" s="11">
        <v>217</v>
      </c>
      <c r="B245" s="5" t="s">
        <v>499</v>
      </c>
      <c r="C245" s="11">
        <v>50467974870</v>
      </c>
      <c r="D245" s="5" t="s">
        <v>500</v>
      </c>
      <c r="E245" s="8">
        <v>146.54</v>
      </c>
      <c r="F245" s="5" t="s">
        <v>10</v>
      </c>
      <c r="G245" s="2" t="s">
        <v>23</v>
      </c>
    </row>
    <row r="246" spans="1:7" x14ac:dyDescent="0.2">
      <c r="A246" s="11">
        <v>218</v>
      </c>
      <c r="B246" s="5" t="s">
        <v>501</v>
      </c>
      <c r="C246" s="11">
        <v>79506290597</v>
      </c>
      <c r="D246" s="5" t="s">
        <v>503</v>
      </c>
      <c r="E246" s="8">
        <v>80.14</v>
      </c>
      <c r="F246" s="5" t="s">
        <v>10</v>
      </c>
      <c r="G246" s="2" t="s">
        <v>502</v>
      </c>
    </row>
    <row r="247" spans="1:7" x14ac:dyDescent="0.2">
      <c r="A247" s="11">
        <v>219</v>
      </c>
      <c r="B247" s="5" t="s">
        <v>504</v>
      </c>
      <c r="C247" s="11">
        <v>75297532041</v>
      </c>
      <c r="D247" s="5" t="s">
        <v>506</v>
      </c>
      <c r="E247" s="8">
        <v>1218.48</v>
      </c>
      <c r="F247" s="5" t="s">
        <v>10</v>
      </c>
      <c r="G247" s="2" t="s">
        <v>505</v>
      </c>
    </row>
    <row r="248" spans="1:7" x14ac:dyDescent="0.2">
      <c r="A248" s="11">
        <v>220</v>
      </c>
      <c r="B248" s="5" t="s">
        <v>507</v>
      </c>
      <c r="C248" s="11">
        <v>94505281348</v>
      </c>
      <c r="D248" s="5" t="s">
        <v>509</v>
      </c>
      <c r="E248" s="8">
        <v>157.5</v>
      </c>
      <c r="F248" s="5" t="s">
        <v>10</v>
      </c>
      <c r="G248" s="2" t="s">
        <v>287</v>
      </c>
    </row>
    <row r="249" spans="1:7" x14ac:dyDescent="0.2">
      <c r="A249" s="11">
        <v>221</v>
      </c>
      <c r="B249" s="5" t="s">
        <v>508</v>
      </c>
      <c r="C249" s="11">
        <v>47590958254</v>
      </c>
      <c r="D249" s="5" t="s">
        <v>510</v>
      </c>
      <c r="E249" s="8">
        <v>115</v>
      </c>
      <c r="F249" s="5" t="s">
        <v>10</v>
      </c>
      <c r="G249" s="2" t="s">
        <v>287</v>
      </c>
    </row>
    <row r="250" spans="1:7" x14ac:dyDescent="0.2">
      <c r="A250" s="11">
        <v>222</v>
      </c>
      <c r="B250" s="5" t="s">
        <v>511</v>
      </c>
      <c r="C250" s="11">
        <v>10765766984</v>
      </c>
      <c r="D250" s="5" t="s">
        <v>513</v>
      </c>
      <c r="E250" s="8">
        <v>2970</v>
      </c>
      <c r="F250" s="5" t="s">
        <v>10</v>
      </c>
      <c r="G250" s="2" t="s">
        <v>23</v>
      </c>
    </row>
    <row r="251" spans="1:7" x14ac:dyDescent="0.2">
      <c r="A251" s="11">
        <v>223</v>
      </c>
      <c r="B251" s="5" t="s">
        <v>512</v>
      </c>
      <c r="C251" s="11">
        <v>44284514731</v>
      </c>
      <c r="D251" s="5" t="s">
        <v>514</v>
      </c>
      <c r="E251" s="8">
        <v>1634.88</v>
      </c>
      <c r="F251" s="5" t="s">
        <v>10</v>
      </c>
      <c r="G251" s="2" t="s">
        <v>23</v>
      </c>
    </row>
    <row r="252" spans="1:7" x14ac:dyDescent="0.2">
      <c r="A252" s="11">
        <v>224</v>
      </c>
      <c r="B252" s="5" t="s">
        <v>515</v>
      </c>
      <c r="C252" s="11">
        <v>63914773196</v>
      </c>
      <c r="D252" s="5" t="s">
        <v>516</v>
      </c>
      <c r="E252" s="8">
        <v>965</v>
      </c>
      <c r="F252" s="5" t="s">
        <v>10</v>
      </c>
      <c r="G252" s="2" t="s">
        <v>23</v>
      </c>
    </row>
    <row r="253" spans="1:7" x14ac:dyDescent="0.2">
      <c r="A253" s="11">
        <v>225</v>
      </c>
      <c r="B253" s="5" t="s">
        <v>517</v>
      </c>
      <c r="C253" s="11">
        <v>79378753915</v>
      </c>
      <c r="D253" s="5" t="s">
        <v>518</v>
      </c>
      <c r="E253" s="8">
        <v>769.5</v>
      </c>
      <c r="F253" s="5" t="s">
        <v>10</v>
      </c>
      <c r="G253" s="2" t="s">
        <v>23</v>
      </c>
    </row>
    <row r="254" spans="1:7" x14ac:dyDescent="0.2">
      <c r="A254" s="11">
        <v>226</v>
      </c>
      <c r="B254" s="5" t="s">
        <v>519</v>
      </c>
      <c r="C254" s="11">
        <v>14195921136</v>
      </c>
      <c r="D254" s="5" t="s">
        <v>520</v>
      </c>
      <c r="E254" s="8">
        <v>5228.38</v>
      </c>
      <c r="F254" s="5" t="s">
        <v>10</v>
      </c>
      <c r="G254" s="2" t="s">
        <v>23</v>
      </c>
    </row>
    <row r="255" spans="1:7" x14ac:dyDescent="0.2">
      <c r="A255" s="11">
        <v>227</v>
      </c>
      <c r="B255" s="5" t="s">
        <v>521</v>
      </c>
      <c r="C255" s="11">
        <v>49214559889</v>
      </c>
      <c r="D255" s="5" t="s">
        <v>522</v>
      </c>
      <c r="E255" s="8">
        <v>19125</v>
      </c>
      <c r="F255" s="5" t="s">
        <v>10</v>
      </c>
      <c r="G255" s="2" t="s">
        <v>23</v>
      </c>
    </row>
    <row r="256" spans="1:7" x14ac:dyDescent="0.2">
      <c r="A256" s="11">
        <v>228</v>
      </c>
      <c r="B256" s="5" t="s">
        <v>523</v>
      </c>
      <c r="C256" s="12" t="s">
        <v>525</v>
      </c>
      <c r="D256" s="5" t="s">
        <v>524</v>
      </c>
      <c r="E256" s="8">
        <v>2000</v>
      </c>
      <c r="F256" s="5" t="s">
        <v>10</v>
      </c>
      <c r="G256" s="2" t="s">
        <v>23</v>
      </c>
    </row>
    <row r="257" spans="1:7" x14ac:dyDescent="0.2">
      <c r="A257" s="11">
        <v>229</v>
      </c>
      <c r="B257" s="5" t="s">
        <v>526</v>
      </c>
      <c r="C257" s="11">
        <v>13534526502</v>
      </c>
      <c r="D257" s="5" t="s">
        <v>527</v>
      </c>
      <c r="E257" s="8">
        <f>3292.7+1626.2</f>
        <v>4918.8999999999996</v>
      </c>
      <c r="F257" s="5" t="s">
        <v>10</v>
      </c>
      <c r="G257" s="2" t="s">
        <v>23</v>
      </c>
    </row>
    <row r="258" spans="1:7" x14ac:dyDescent="0.2">
      <c r="A258" s="11">
        <v>230</v>
      </c>
      <c r="B258" s="5" t="s">
        <v>528</v>
      </c>
      <c r="C258" s="11">
        <v>45651572935</v>
      </c>
      <c r="D258" s="5" t="s">
        <v>530</v>
      </c>
      <c r="E258" s="8">
        <v>579.76</v>
      </c>
      <c r="F258" s="5" t="s">
        <v>10</v>
      </c>
      <c r="G258" s="2" t="s">
        <v>529</v>
      </c>
    </row>
    <row r="259" spans="1:7" x14ac:dyDescent="0.2">
      <c r="A259" s="11">
        <v>231</v>
      </c>
      <c r="B259" s="5" t="s">
        <v>531</v>
      </c>
      <c r="C259" s="11">
        <v>70273797250</v>
      </c>
      <c r="D259" s="5" t="s">
        <v>532</v>
      </c>
      <c r="E259" s="8">
        <v>53.95</v>
      </c>
      <c r="F259" s="5" t="s">
        <v>10</v>
      </c>
      <c r="G259" s="2" t="s">
        <v>481</v>
      </c>
    </row>
    <row r="260" spans="1:7" x14ac:dyDescent="0.2">
      <c r="A260" s="11">
        <v>232</v>
      </c>
      <c r="B260" s="5" t="s">
        <v>533</v>
      </c>
      <c r="C260" s="11">
        <v>7882320813</v>
      </c>
      <c r="D260" s="5" t="s">
        <v>534</v>
      </c>
      <c r="E260" s="8">
        <v>1300.8699999999999</v>
      </c>
      <c r="F260" s="5" t="s">
        <v>10</v>
      </c>
      <c r="G260" s="2" t="s">
        <v>367</v>
      </c>
    </row>
    <row r="261" spans="1:7" x14ac:dyDescent="0.2">
      <c r="A261" s="11">
        <v>233</v>
      </c>
      <c r="B261" s="5" t="s">
        <v>535</v>
      </c>
      <c r="C261" s="11">
        <v>58052786981</v>
      </c>
      <c r="D261" s="5" t="s">
        <v>536</v>
      </c>
      <c r="E261" s="8">
        <v>183.75</v>
      </c>
      <c r="F261" s="5" t="s">
        <v>10</v>
      </c>
      <c r="G261" s="2" t="s">
        <v>367</v>
      </c>
    </row>
    <row r="262" spans="1:7" x14ac:dyDescent="0.2">
      <c r="A262" s="11">
        <v>234</v>
      </c>
      <c r="B262" s="5" t="s">
        <v>537</v>
      </c>
      <c r="C262" s="11">
        <v>41180825241</v>
      </c>
      <c r="D262" s="5" t="s">
        <v>538</v>
      </c>
      <c r="E262" s="8">
        <v>251.76</v>
      </c>
      <c r="F262" s="5" t="s">
        <v>10</v>
      </c>
      <c r="G262" s="2" t="s">
        <v>367</v>
      </c>
    </row>
    <row r="263" spans="1:7" x14ac:dyDescent="0.2">
      <c r="A263" s="11">
        <v>235</v>
      </c>
      <c r="B263" s="5" t="s">
        <v>539</v>
      </c>
      <c r="C263" s="11">
        <v>23035642859</v>
      </c>
      <c r="D263" s="5" t="s">
        <v>540</v>
      </c>
      <c r="E263" s="8">
        <v>668.6</v>
      </c>
      <c r="F263" s="5" t="s">
        <v>10</v>
      </c>
      <c r="G263" s="2" t="s">
        <v>367</v>
      </c>
    </row>
    <row r="264" spans="1:7" x14ac:dyDescent="0.2">
      <c r="A264" s="11">
        <v>236</v>
      </c>
      <c r="B264" s="5" t="s">
        <v>541</v>
      </c>
      <c r="C264" s="11">
        <v>32371574171</v>
      </c>
      <c r="D264" s="5" t="s">
        <v>542</v>
      </c>
      <c r="E264" s="8">
        <v>375</v>
      </c>
      <c r="F264" s="5" t="s">
        <v>10</v>
      </c>
      <c r="G264" s="2" t="s">
        <v>243</v>
      </c>
    </row>
    <row r="265" spans="1:7" x14ac:dyDescent="0.2">
      <c r="A265" s="11">
        <v>237</v>
      </c>
      <c r="B265" s="5" t="s">
        <v>543</v>
      </c>
      <c r="C265" s="11">
        <v>36779353407</v>
      </c>
      <c r="D265" s="5" t="s">
        <v>133</v>
      </c>
      <c r="E265" s="8">
        <v>2049.02</v>
      </c>
      <c r="F265" s="5" t="s">
        <v>10</v>
      </c>
      <c r="G265" s="2" t="s">
        <v>292</v>
      </c>
    </row>
    <row r="266" spans="1:7" x14ac:dyDescent="0.2">
      <c r="A266" s="11">
        <v>238</v>
      </c>
      <c r="B266" s="5" t="s">
        <v>544</v>
      </c>
      <c r="C266" s="11">
        <v>34683682958</v>
      </c>
      <c r="D266" s="5" t="s">
        <v>545</v>
      </c>
      <c r="E266" s="8">
        <v>98.56</v>
      </c>
      <c r="F266" s="5" t="s">
        <v>10</v>
      </c>
      <c r="G266" s="2" t="s">
        <v>330</v>
      </c>
    </row>
    <row r="267" spans="1:7" x14ac:dyDescent="0.2">
      <c r="A267" s="11">
        <v>239</v>
      </c>
      <c r="B267" s="5" t="s">
        <v>546</v>
      </c>
      <c r="C267" s="11">
        <v>56717147376</v>
      </c>
      <c r="D267" s="5" t="s">
        <v>547</v>
      </c>
      <c r="E267" s="8">
        <v>1170.1500000000001</v>
      </c>
      <c r="F267" s="5" t="s">
        <v>10</v>
      </c>
      <c r="G267" s="2" t="s">
        <v>23</v>
      </c>
    </row>
    <row r="268" spans="1:7" x14ac:dyDescent="0.2">
      <c r="A268" s="11">
        <v>240</v>
      </c>
      <c r="B268" s="5" t="s">
        <v>548</v>
      </c>
      <c r="C268" s="11">
        <v>26950396239</v>
      </c>
      <c r="D268" s="5" t="s">
        <v>549</v>
      </c>
      <c r="E268" s="8">
        <v>4390</v>
      </c>
      <c r="F268" s="5" t="s">
        <v>10</v>
      </c>
      <c r="G268" s="2" t="s">
        <v>23</v>
      </c>
    </row>
    <row r="269" spans="1:7" x14ac:dyDescent="0.2">
      <c r="A269" s="11">
        <v>241</v>
      </c>
      <c r="B269" s="5" t="s">
        <v>550</v>
      </c>
      <c r="C269" s="11">
        <v>22911773746</v>
      </c>
      <c r="D269" s="5" t="s">
        <v>551</v>
      </c>
      <c r="E269" s="8">
        <v>1503.75</v>
      </c>
      <c r="F269" s="5" t="s">
        <v>10</v>
      </c>
      <c r="G269" s="2" t="s">
        <v>23</v>
      </c>
    </row>
    <row r="270" spans="1:7" x14ac:dyDescent="0.2">
      <c r="A270" s="11">
        <v>242</v>
      </c>
      <c r="B270" s="5" t="s">
        <v>552</v>
      </c>
      <c r="C270" s="12" t="s">
        <v>554</v>
      </c>
      <c r="D270" s="5" t="s">
        <v>553</v>
      </c>
      <c r="E270" s="8">
        <v>658.65</v>
      </c>
      <c r="F270" s="5" t="s">
        <v>10</v>
      </c>
      <c r="G270" s="2" t="s">
        <v>23</v>
      </c>
    </row>
    <row r="271" spans="1:7" x14ac:dyDescent="0.2">
      <c r="A271" s="11">
        <v>243</v>
      </c>
      <c r="B271" s="5" t="s">
        <v>555</v>
      </c>
      <c r="C271" s="11">
        <v>56733014701</v>
      </c>
      <c r="D271" s="5" t="s">
        <v>556</v>
      </c>
      <c r="E271" s="8">
        <v>1630</v>
      </c>
      <c r="F271" s="5" t="s">
        <v>10</v>
      </c>
      <c r="G271" s="2" t="s">
        <v>23</v>
      </c>
    </row>
    <row r="272" spans="1:7" x14ac:dyDescent="0.2">
      <c r="A272" s="11">
        <v>244</v>
      </c>
      <c r="B272" s="5" t="s">
        <v>557</v>
      </c>
      <c r="C272" s="11">
        <v>75725588375</v>
      </c>
      <c r="D272" s="5" t="s">
        <v>558</v>
      </c>
      <c r="E272" s="8">
        <v>2760</v>
      </c>
      <c r="F272" s="5" t="s">
        <v>10</v>
      </c>
      <c r="G272" s="2" t="s">
        <v>23</v>
      </c>
    </row>
    <row r="273" spans="1:7" x14ac:dyDescent="0.2">
      <c r="A273" s="11">
        <v>245</v>
      </c>
      <c r="B273" s="5" t="s">
        <v>559</v>
      </c>
      <c r="C273" s="11">
        <v>80523849112</v>
      </c>
      <c r="D273" s="5" t="s">
        <v>560</v>
      </c>
      <c r="E273" s="8">
        <v>194.2</v>
      </c>
      <c r="F273" s="5" t="s">
        <v>10</v>
      </c>
      <c r="G273" s="2" t="s">
        <v>23</v>
      </c>
    </row>
    <row r="274" spans="1:7" x14ac:dyDescent="0.2">
      <c r="A274" s="11">
        <v>246</v>
      </c>
      <c r="B274" s="5" t="s">
        <v>561</v>
      </c>
      <c r="C274" s="11">
        <v>69638067216</v>
      </c>
      <c r="D274" s="5" t="s">
        <v>562</v>
      </c>
      <c r="E274" s="8">
        <f>870+37.31</f>
        <v>907.31</v>
      </c>
      <c r="F274" s="5" t="s">
        <v>10</v>
      </c>
      <c r="G274" s="2" t="s">
        <v>23</v>
      </c>
    </row>
    <row r="275" spans="1:7" x14ac:dyDescent="0.2">
      <c r="A275" s="11">
        <v>247</v>
      </c>
      <c r="B275" s="5" t="s">
        <v>563</v>
      </c>
      <c r="C275" s="11">
        <v>98179708078</v>
      </c>
      <c r="D275" s="5" t="s">
        <v>564</v>
      </c>
      <c r="E275" s="8">
        <v>212.38</v>
      </c>
      <c r="F275" s="5" t="s">
        <v>10</v>
      </c>
      <c r="G275" s="2" t="s">
        <v>23</v>
      </c>
    </row>
    <row r="276" spans="1:7" x14ac:dyDescent="0.2">
      <c r="A276" s="11">
        <v>248</v>
      </c>
      <c r="B276" s="5" t="s">
        <v>565</v>
      </c>
      <c r="C276" s="12" t="s">
        <v>567</v>
      </c>
      <c r="D276" s="5" t="s">
        <v>566</v>
      </c>
      <c r="E276" s="8">
        <v>68.63</v>
      </c>
      <c r="F276" s="5" t="s">
        <v>10</v>
      </c>
      <c r="G276" s="2" t="s">
        <v>23</v>
      </c>
    </row>
    <row r="277" spans="1:7" x14ac:dyDescent="0.2">
      <c r="A277" s="11">
        <v>249</v>
      </c>
      <c r="B277" s="5" t="s">
        <v>568</v>
      </c>
      <c r="C277" s="11">
        <v>66865844122</v>
      </c>
      <c r="D277" s="5" t="s">
        <v>569</v>
      </c>
      <c r="E277" s="8">
        <v>1069.21</v>
      </c>
      <c r="F277" s="5" t="s">
        <v>10</v>
      </c>
      <c r="G277" s="2" t="s">
        <v>23</v>
      </c>
    </row>
    <row r="278" spans="1:7" x14ac:dyDescent="0.2">
      <c r="A278" s="11">
        <v>250</v>
      </c>
      <c r="B278" s="5" t="s">
        <v>571</v>
      </c>
      <c r="C278" s="11">
        <v>75202805533</v>
      </c>
      <c r="D278" s="5" t="s">
        <v>588</v>
      </c>
      <c r="E278" s="8">
        <v>21.53</v>
      </c>
      <c r="F278" s="5" t="s">
        <v>10</v>
      </c>
      <c r="G278" s="2" t="s">
        <v>23</v>
      </c>
    </row>
    <row r="279" spans="1:7" x14ac:dyDescent="0.2">
      <c r="A279" s="11">
        <v>251</v>
      </c>
      <c r="B279" s="5" t="s">
        <v>572</v>
      </c>
      <c r="C279" s="11">
        <v>83581046582</v>
      </c>
      <c r="D279" s="5" t="s">
        <v>589</v>
      </c>
      <c r="E279" s="8">
        <v>227.13</v>
      </c>
      <c r="F279" s="5" t="s">
        <v>10</v>
      </c>
      <c r="G279" s="2" t="s">
        <v>23</v>
      </c>
    </row>
    <row r="280" spans="1:7" x14ac:dyDescent="0.2">
      <c r="A280" s="11">
        <v>252</v>
      </c>
      <c r="B280" s="5" t="s">
        <v>590</v>
      </c>
      <c r="C280" s="11">
        <v>38867318377</v>
      </c>
      <c r="D280" s="5" t="s">
        <v>591</v>
      </c>
      <c r="E280" s="8">
        <v>325</v>
      </c>
      <c r="F280" s="5" t="s">
        <v>10</v>
      </c>
      <c r="G280" s="2" t="s">
        <v>23</v>
      </c>
    </row>
    <row r="281" spans="1:7" x14ac:dyDescent="0.2">
      <c r="A281" s="11">
        <v>253</v>
      </c>
      <c r="B281" s="5" t="s">
        <v>593</v>
      </c>
      <c r="C281" s="11">
        <v>41261796409</v>
      </c>
      <c r="D281" s="5" t="s">
        <v>592</v>
      </c>
      <c r="E281" s="8">
        <v>1230</v>
      </c>
      <c r="F281" s="5" t="s">
        <v>10</v>
      </c>
      <c r="G281" s="2" t="s">
        <v>23</v>
      </c>
    </row>
    <row r="282" spans="1:7" x14ac:dyDescent="0.2">
      <c r="A282" s="11">
        <v>254</v>
      </c>
      <c r="B282" s="5" t="s">
        <v>573</v>
      </c>
      <c r="C282" s="11">
        <v>56862872842</v>
      </c>
      <c r="D282" s="5" t="s">
        <v>594</v>
      </c>
      <c r="E282" s="8">
        <v>288</v>
      </c>
      <c r="F282" s="5" t="s">
        <v>10</v>
      </c>
      <c r="G282" s="2" t="s">
        <v>23</v>
      </c>
    </row>
    <row r="283" spans="1:7" x14ac:dyDescent="0.2">
      <c r="A283" s="11">
        <v>255</v>
      </c>
      <c r="B283" s="5" t="s">
        <v>576</v>
      </c>
      <c r="C283" s="11">
        <v>77802735473</v>
      </c>
      <c r="D283" s="5" t="s">
        <v>595</v>
      </c>
      <c r="E283" s="8">
        <v>161.26</v>
      </c>
      <c r="F283" s="5" t="s">
        <v>10</v>
      </c>
      <c r="G283" s="2" t="s">
        <v>23</v>
      </c>
    </row>
    <row r="284" spans="1:7" x14ac:dyDescent="0.2">
      <c r="A284" s="11">
        <v>256</v>
      </c>
      <c r="B284" s="5" t="s">
        <v>575</v>
      </c>
      <c r="C284" s="11">
        <v>67337315718</v>
      </c>
      <c r="D284" s="5" t="s">
        <v>597</v>
      </c>
      <c r="E284" s="8">
        <v>358.5</v>
      </c>
      <c r="F284" s="5" t="s">
        <v>10</v>
      </c>
      <c r="G284" s="2" t="s">
        <v>23</v>
      </c>
    </row>
    <row r="285" spans="1:7" x14ac:dyDescent="0.2">
      <c r="A285" s="11">
        <v>257</v>
      </c>
      <c r="B285" s="5" t="s">
        <v>577</v>
      </c>
      <c r="C285" s="11">
        <v>57269622478</v>
      </c>
      <c r="D285" s="5" t="s">
        <v>596</v>
      </c>
      <c r="E285" s="8">
        <v>284.39</v>
      </c>
      <c r="F285" s="5" t="s">
        <v>10</v>
      </c>
      <c r="G285" s="2" t="s">
        <v>23</v>
      </c>
    </row>
    <row r="286" spans="1:7" x14ac:dyDescent="0.2">
      <c r="A286" s="11">
        <v>258</v>
      </c>
      <c r="B286" s="5" t="s">
        <v>574</v>
      </c>
      <c r="C286" s="11">
        <v>38453826849</v>
      </c>
      <c r="D286" s="5" t="s">
        <v>598</v>
      </c>
      <c r="E286" s="8">
        <v>70.5</v>
      </c>
      <c r="F286" s="5" t="s">
        <v>10</v>
      </c>
      <c r="G286" s="2" t="s">
        <v>23</v>
      </c>
    </row>
    <row r="287" spans="1:7" x14ac:dyDescent="0.2">
      <c r="A287" s="11">
        <v>259</v>
      </c>
      <c r="B287" s="5" t="s">
        <v>570</v>
      </c>
      <c r="C287" s="11" t="s">
        <v>600</v>
      </c>
      <c r="D287" s="5" t="s">
        <v>599</v>
      </c>
      <c r="E287" s="8">
        <v>291.51</v>
      </c>
      <c r="F287" s="5" t="s">
        <v>10</v>
      </c>
      <c r="G287" s="2" t="s">
        <v>23</v>
      </c>
    </row>
    <row r="288" spans="1:7" x14ac:dyDescent="0.2">
      <c r="A288" s="11">
        <v>260</v>
      </c>
      <c r="B288" s="5" t="s">
        <v>578</v>
      </c>
      <c r="C288" s="11">
        <v>64691033428</v>
      </c>
      <c r="D288" s="5" t="s">
        <v>601</v>
      </c>
      <c r="E288" s="8">
        <v>1548</v>
      </c>
      <c r="F288" s="5" t="s">
        <v>10</v>
      </c>
      <c r="G288" s="2" t="s">
        <v>23</v>
      </c>
    </row>
    <row r="289" spans="1:7" x14ac:dyDescent="0.2">
      <c r="A289" s="11">
        <v>261</v>
      </c>
      <c r="B289" s="5" t="s">
        <v>579</v>
      </c>
      <c r="C289" s="11">
        <v>54527841697</v>
      </c>
      <c r="D289" s="5" t="s">
        <v>602</v>
      </c>
      <c r="E289" s="8">
        <v>240.56</v>
      </c>
      <c r="F289" s="5" t="s">
        <v>10</v>
      </c>
      <c r="G289" s="2" t="s">
        <v>23</v>
      </c>
    </row>
    <row r="290" spans="1:7" x14ac:dyDescent="0.2">
      <c r="A290" s="11">
        <v>262</v>
      </c>
      <c r="B290" s="5" t="s">
        <v>580</v>
      </c>
      <c r="C290" s="11">
        <v>88745489373</v>
      </c>
      <c r="D290" s="5" t="s">
        <v>603</v>
      </c>
      <c r="E290" s="8">
        <v>240.5</v>
      </c>
      <c r="F290" s="5" t="s">
        <v>10</v>
      </c>
      <c r="G290" s="2" t="s">
        <v>23</v>
      </c>
    </row>
    <row r="291" spans="1:7" x14ac:dyDescent="0.2">
      <c r="A291" s="11">
        <v>263</v>
      </c>
      <c r="B291" s="5" t="s">
        <v>259</v>
      </c>
      <c r="C291" s="11">
        <v>46289034988</v>
      </c>
      <c r="D291" s="5" t="s">
        <v>261</v>
      </c>
      <c r="E291" s="8">
        <v>171.89</v>
      </c>
      <c r="F291" s="5" t="s">
        <v>10</v>
      </c>
      <c r="G291" s="2" t="s">
        <v>23</v>
      </c>
    </row>
    <row r="292" spans="1:7" x14ac:dyDescent="0.2">
      <c r="A292" s="11">
        <v>264</v>
      </c>
      <c r="B292" s="5" t="s">
        <v>581</v>
      </c>
      <c r="C292" s="11">
        <v>75332433655</v>
      </c>
      <c r="D292" s="5" t="s">
        <v>604</v>
      </c>
      <c r="E292" s="8">
        <v>168.75</v>
      </c>
      <c r="F292" s="5" t="s">
        <v>10</v>
      </c>
      <c r="G292" s="2" t="s">
        <v>23</v>
      </c>
    </row>
    <row r="293" spans="1:7" x14ac:dyDescent="0.2">
      <c r="A293" s="11">
        <v>265</v>
      </c>
      <c r="B293" s="5" t="s">
        <v>582</v>
      </c>
      <c r="C293" s="12" t="s">
        <v>606</v>
      </c>
      <c r="D293" s="5" t="s">
        <v>605</v>
      </c>
      <c r="E293" s="8">
        <v>163.4</v>
      </c>
      <c r="F293" s="5" t="s">
        <v>10</v>
      </c>
      <c r="G293" s="2" t="s">
        <v>23</v>
      </c>
    </row>
    <row r="294" spans="1:7" x14ac:dyDescent="0.2">
      <c r="A294" s="11">
        <v>266</v>
      </c>
      <c r="B294" s="5" t="s">
        <v>583</v>
      </c>
      <c r="C294" s="11">
        <v>22248533094</v>
      </c>
      <c r="D294" s="5" t="s">
        <v>607</v>
      </c>
      <c r="E294" s="8">
        <v>144.69999999999999</v>
      </c>
      <c r="F294" s="5" t="s">
        <v>10</v>
      </c>
      <c r="G294" s="2" t="s">
        <v>23</v>
      </c>
    </row>
    <row r="295" spans="1:7" x14ac:dyDescent="0.2">
      <c r="A295" s="11">
        <v>267</v>
      </c>
      <c r="B295" s="5" t="s">
        <v>584</v>
      </c>
      <c r="C295" s="11">
        <v>33496432020</v>
      </c>
      <c r="D295" s="5" t="s">
        <v>608</v>
      </c>
      <c r="E295" s="8">
        <v>93.75</v>
      </c>
      <c r="F295" s="5" t="s">
        <v>10</v>
      </c>
      <c r="G295" s="2" t="s">
        <v>23</v>
      </c>
    </row>
    <row r="296" spans="1:7" x14ac:dyDescent="0.2">
      <c r="A296" s="11">
        <v>268</v>
      </c>
      <c r="B296" s="5" t="s">
        <v>585</v>
      </c>
      <c r="C296" s="11">
        <v>25706416813</v>
      </c>
      <c r="D296" s="5" t="s">
        <v>609</v>
      </c>
      <c r="E296" s="8">
        <v>854.85</v>
      </c>
      <c r="F296" s="5" t="s">
        <v>10</v>
      </c>
      <c r="G296" s="2" t="s">
        <v>23</v>
      </c>
    </row>
    <row r="297" spans="1:7" x14ac:dyDescent="0.2">
      <c r="A297" s="11">
        <v>269</v>
      </c>
      <c r="B297" s="5" t="s">
        <v>586</v>
      </c>
      <c r="C297" s="11">
        <v>100299833</v>
      </c>
      <c r="D297" s="5" t="s">
        <v>610</v>
      </c>
      <c r="E297" s="8">
        <v>1990</v>
      </c>
      <c r="F297" s="5" t="s">
        <v>10</v>
      </c>
      <c r="G297" s="2" t="s">
        <v>23</v>
      </c>
    </row>
    <row r="298" spans="1:7" x14ac:dyDescent="0.2">
      <c r="A298" s="11">
        <v>270</v>
      </c>
      <c r="B298" s="5" t="s">
        <v>587</v>
      </c>
      <c r="C298" s="11" t="s">
        <v>612</v>
      </c>
      <c r="D298" s="5" t="s">
        <v>611</v>
      </c>
      <c r="E298" s="8">
        <v>1051.8900000000001</v>
      </c>
      <c r="F298" s="5" t="s">
        <v>10</v>
      </c>
      <c r="G298" s="2" t="s">
        <v>23</v>
      </c>
    </row>
    <row r="299" spans="1:7" ht="5.25" customHeight="1" x14ac:dyDescent="0.2">
      <c r="A299" s="11"/>
      <c r="B299" s="5"/>
      <c r="C299" s="11"/>
      <c r="D299" s="5"/>
      <c r="E299" s="8"/>
      <c r="F299" s="5"/>
      <c r="G299" s="2"/>
    </row>
    <row r="301" spans="1:7" x14ac:dyDescent="0.2">
      <c r="D301" s="45" t="s">
        <v>992</v>
      </c>
      <c r="E301" s="46">
        <f>SUM(E11:E299)</f>
        <v>2812902.5799999982</v>
      </c>
    </row>
  </sheetData>
  <sheetProtection algorithmName="SHA-512" hashValue="lHr1td9LKcg0tS66b14jYWRP8OWKSG2JXxuaPJPWki4yo8PCQESEvCg9x1BhLWi7pcG0hpFNa8ygtDA+b7a7MA==" saltValue="N8amn9AMuPhwgO4wEtXX2A==" spinCount="100000" sheet="1" objects="1" scenarios="1" selectLockedCells="1" autoFilter="0" selectUnlockedCells="1"/>
  <autoFilter ref="A10:G298" xr:uid="{1950F4FB-0261-43D0-828A-F0FFB9B4258F}"/>
  <mergeCells count="72">
    <mergeCell ref="A243:A244"/>
    <mergeCell ref="A39:A40"/>
    <mergeCell ref="A41:A43"/>
    <mergeCell ref="A56:A57"/>
    <mergeCell ref="A59:A60"/>
    <mergeCell ref="A99:A100"/>
    <mergeCell ref="A114:A115"/>
    <mergeCell ref="A179:A180"/>
    <mergeCell ref="B114:B115"/>
    <mergeCell ref="C114:C115"/>
    <mergeCell ref="D114:D115"/>
    <mergeCell ref="F114:F115"/>
    <mergeCell ref="A122:A123"/>
    <mergeCell ref="F122:F123"/>
    <mergeCell ref="A146:A147"/>
    <mergeCell ref="C146:C147"/>
    <mergeCell ref="D146:D147"/>
    <mergeCell ref="B122:B123"/>
    <mergeCell ref="C122:C123"/>
    <mergeCell ref="D122:D123"/>
    <mergeCell ref="B68:B69"/>
    <mergeCell ref="A66:A67"/>
    <mergeCell ref="A68:A69"/>
    <mergeCell ref="D68:D69"/>
    <mergeCell ref="C68:C69"/>
    <mergeCell ref="A6:B6"/>
    <mergeCell ref="A7:B7"/>
    <mergeCell ref="C8:F8"/>
    <mergeCell ref="B29:B31"/>
    <mergeCell ref="C29:C31"/>
    <mergeCell ref="D29:D31"/>
    <mergeCell ref="F29:F31"/>
    <mergeCell ref="A29:A31"/>
    <mergeCell ref="B34:B37"/>
    <mergeCell ref="A34:A37"/>
    <mergeCell ref="C34:C37"/>
    <mergeCell ref="D34:D37"/>
    <mergeCell ref="F34:F37"/>
    <mergeCell ref="B39:B40"/>
    <mergeCell ref="C39:C40"/>
    <mergeCell ref="F39:F40"/>
    <mergeCell ref="D39:D40"/>
    <mergeCell ref="B41:B43"/>
    <mergeCell ref="C41:C43"/>
    <mergeCell ref="D41:D43"/>
    <mergeCell ref="F41:F43"/>
    <mergeCell ref="B56:B57"/>
    <mergeCell ref="C56:C57"/>
    <mergeCell ref="D56:D57"/>
    <mergeCell ref="F56:F57"/>
    <mergeCell ref="B99:B100"/>
    <mergeCell ref="F99:F100"/>
    <mergeCell ref="D99:D100"/>
    <mergeCell ref="C99:C100"/>
    <mergeCell ref="B66:B67"/>
    <mergeCell ref="C66:C67"/>
    <mergeCell ref="D66:D67"/>
    <mergeCell ref="F66:F67"/>
    <mergeCell ref="B59:B60"/>
    <mergeCell ref="C59:C60"/>
    <mergeCell ref="D59:D60"/>
    <mergeCell ref="F59:F60"/>
    <mergeCell ref="F243:F244"/>
    <mergeCell ref="D243:D244"/>
    <mergeCell ref="C243:C244"/>
    <mergeCell ref="B243:B244"/>
    <mergeCell ref="F146:F147"/>
    <mergeCell ref="B146:B147"/>
    <mergeCell ref="B179:B180"/>
    <mergeCell ref="C179:C180"/>
    <mergeCell ref="D179:D180"/>
    <mergeCell ref="F179:F180"/>
  </mergeCells>
  <pageMargins left="0.7" right="0.7" top="0.75" bottom="0.75" header="0.3" footer="0.3"/>
  <pageSetup paperSize="9" orientation="portrait" verticalDpi="0" r:id="rId1"/>
  <ignoredErrors>
    <ignoredError sqref="C15 C23 C27 C32 C47 C58 C72 C76 C108 C125 C135 C154 C163 C173 C231 C235 C238 C256 C270 C276 C293 C130 C18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F0AD-1CFD-43D7-AB9D-0F9E792558D6}">
  <dimension ref="A5:L283"/>
  <sheetViews>
    <sheetView topLeftCell="A265" workbookViewId="0">
      <selection activeCell="D92" sqref="D92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56" t="s">
        <v>7</v>
      </c>
      <c r="B6" s="56"/>
    </row>
    <row r="7" spans="1:7" x14ac:dyDescent="0.2">
      <c r="A7" s="56" t="s">
        <v>8</v>
      </c>
      <c r="B7" s="56"/>
    </row>
    <row r="8" spans="1:7" x14ac:dyDescent="0.2">
      <c r="A8" s="25"/>
      <c r="B8" s="6"/>
      <c r="C8" s="57" t="s">
        <v>634</v>
      </c>
      <c r="D8" s="57"/>
      <c r="E8" s="57"/>
      <c r="F8" s="57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329.68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23.59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v>2240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5341.95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691</v>
      </c>
      <c r="C17" s="11">
        <v>31826907316</v>
      </c>
      <c r="D17" s="5" t="s">
        <v>692</v>
      </c>
      <c r="E17" s="8">
        <v>81408.44</v>
      </c>
      <c r="F17" s="5" t="s">
        <v>10</v>
      </c>
      <c r="G17" s="2" t="s">
        <v>23</v>
      </c>
    </row>
    <row r="18" spans="1:8" x14ac:dyDescent="0.2">
      <c r="A18" s="11">
        <v>8</v>
      </c>
      <c r="B18" s="5" t="s">
        <v>696</v>
      </c>
      <c r="C18" s="11">
        <v>11711059133</v>
      </c>
      <c r="D18" s="5" t="s">
        <v>697</v>
      </c>
      <c r="E18" s="8">
        <v>2518.75</v>
      </c>
      <c r="F18" s="5" t="s">
        <v>10</v>
      </c>
      <c r="G18" s="2" t="s">
        <v>23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v>60000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1101874.23+13.27+996.44+3.39+1216.6+10.46</f>
        <v>1104114.3899999999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639</v>
      </c>
      <c r="C21" s="11">
        <v>13430781274</v>
      </c>
      <c r="D21" s="9" t="s">
        <v>640</v>
      </c>
      <c r="E21" s="8">
        <v>1440</v>
      </c>
      <c r="F21" s="5" t="s">
        <v>10</v>
      </c>
      <c r="G21" s="2" t="s">
        <v>86</v>
      </c>
    </row>
    <row r="22" spans="1:8" x14ac:dyDescent="0.2">
      <c r="A22" s="11">
        <v>12</v>
      </c>
      <c r="B22" s="5" t="s">
        <v>36</v>
      </c>
      <c r="C22" s="11">
        <v>100001159</v>
      </c>
      <c r="D22" s="5" t="s">
        <v>37</v>
      </c>
      <c r="E22" s="8">
        <v>22.14</v>
      </c>
      <c r="F22" s="5" t="s">
        <v>10</v>
      </c>
      <c r="G22" s="2" t="s">
        <v>16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12+15+1124.84</f>
        <v>1151.8399999999999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1100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49</v>
      </c>
      <c r="C25" s="11">
        <v>98138500552</v>
      </c>
      <c r="D25" s="5" t="s">
        <v>50</v>
      </c>
      <c r="E25" s="8">
        <v>14421.25</v>
      </c>
      <c r="F25" s="5" t="s">
        <v>10</v>
      </c>
      <c r="G25" s="2" t="s">
        <v>48</v>
      </c>
    </row>
    <row r="26" spans="1:8" ht="12.75" thickBot="1" x14ac:dyDescent="0.25">
      <c r="A26" s="11">
        <v>16</v>
      </c>
      <c r="B26" s="5" t="s">
        <v>693</v>
      </c>
      <c r="C26" s="11" t="s">
        <v>694</v>
      </c>
      <c r="D26" s="5" t="s">
        <v>695</v>
      </c>
      <c r="E26" s="15">
        <v>14356.02</v>
      </c>
      <c r="F26" s="19" t="s">
        <v>10</v>
      </c>
      <c r="G26" s="28" t="s">
        <v>23</v>
      </c>
    </row>
    <row r="27" spans="1:8" x14ac:dyDescent="0.2">
      <c r="A27" s="49">
        <v>17</v>
      </c>
      <c r="B27" s="47" t="s">
        <v>54</v>
      </c>
      <c r="C27" s="61" t="s">
        <v>69</v>
      </c>
      <c r="D27" s="47" t="s">
        <v>68</v>
      </c>
      <c r="E27" s="16">
        <v>46360</v>
      </c>
      <c r="F27" s="64" t="s">
        <v>10</v>
      </c>
      <c r="G27" s="31" t="s">
        <v>55</v>
      </c>
    </row>
    <row r="28" spans="1:8" x14ac:dyDescent="0.2">
      <c r="A28" s="52"/>
      <c r="B28" s="51"/>
      <c r="C28" s="62"/>
      <c r="D28" s="51"/>
      <c r="E28" s="15">
        <v>1000</v>
      </c>
      <c r="F28" s="51"/>
      <c r="G28" s="2" t="s">
        <v>147</v>
      </c>
    </row>
    <row r="29" spans="1:8" x14ac:dyDescent="0.2">
      <c r="A29" s="52"/>
      <c r="B29" s="51"/>
      <c r="C29" s="62"/>
      <c r="D29" s="51"/>
      <c r="E29" s="15">
        <v>453.85</v>
      </c>
      <c r="F29" s="51"/>
      <c r="G29" s="28" t="s">
        <v>64</v>
      </c>
    </row>
    <row r="30" spans="1:8" ht="12.75" thickBot="1" x14ac:dyDescent="0.25">
      <c r="A30" s="50"/>
      <c r="B30" s="48"/>
      <c r="C30" s="63"/>
      <c r="D30" s="48"/>
      <c r="E30" s="18">
        <v>2742.45</v>
      </c>
      <c r="F30" s="65"/>
      <c r="G30" s="32" t="s">
        <v>61</v>
      </c>
    </row>
    <row r="31" spans="1:8" ht="12.75" thickBot="1" x14ac:dyDescent="0.25">
      <c r="A31" s="11">
        <v>18</v>
      </c>
      <c r="B31" s="5" t="s">
        <v>56</v>
      </c>
      <c r="C31" s="11">
        <v>23308926345</v>
      </c>
      <c r="D31" s="5" t="s">
        <v>74</v>
      </c>
      <c r="E31" s="29">
        <v>207.31</v>
      </c>
      <c r="F31" s="30" t="s">
        <v>10</v>
      </c>
      <c r="G31" s="31" t="s">
        <v>55</v>
      </c>
      <c r="H31" s="13"/>
    </row>
    <row r="32" spans="1:8" x14ac:dyDescent="0.2">
      <c r="A32" s="58">
        <v>19</v>
      </c>
      <c r="B32" s="47" t="s">
        <v>613</v>
      </c>
      <c r="C32" s="49">
        <v>66253945791</v>
      </c>
      <c r="D32" s="47" t="s">
        <v>67</v>
      </c>
      <c r="E32" s="16">
        <v>229875.03</v>
      </c>
      <c r="F32" s="47" t="s">
        <v>10</v>
      </c>
      <c r="G32" s="2" t="s">
        <v>55</v>
      </c>
    </row>
    <row r="33" spans="1:9" x14ac:dyDescent="0.2">
      <c r="A33" s="59"/>
      <c r="B33" s="51"/>
      <c r="C33" s="52"/>
      <c r="D33" s="51"/>
      <c r="E33" s="8">
        <v>271486.09999999998</v>
      </c>
      <c r="F33" s="51"/>
      <c r="G33" s="2" t="s">
        <v>58</v>
      </c>
      <c r="I33" s="13"/>
    </row>
    <row r="34" spans="1:9" ht="12.75" thickBot="1" x14ac:dyDescent="0.25">
      <c r="A34" s="60"/>
      <c r="B34" s="48"/>
      <c r="C34" s="50"/>
      <c r="D34" s="48"/>
      <c r="E34" s="18">
        <v>17025</v>
      </c>
      <c r="F34" s="48"/>
      <c r="G34" s="2" t="s">
        <v>23</v>
      </c>
      <c r="I34" s="13"/>
    </row>
    <row r="35" spans="1:9" x14ac:dyDescent="0.2">
      <c r="A35" s="11">
        <v>20</v>
      </c>
      <c r="B35" s="5" t="s">
        <v>652</v>
      </c>
      <c r="C35" s="12" t="s">
        <v>654</v>
      </c>
      <c r="D35" s="5" t="s">
        <v>653</v>
      </c>
      <c r="E35" s="17">
        <v>36826.879999999997</v>
      </c>
      <c r="F35" s="5" t="s">
        <v>10</v>
      </c>
      <c r="G35" s="2" t="s">
        <v>55</v>
      </c>
    </row>
    <row r="36" spans="1:9" ht="12.75" thickBot="1" x14ac:dyDescent="0.25">
      <c r="A36" s="11">
        <v>21</v>
      </c>
      <c r="B36" s="5" t="s">
        <v>59</v>
      </c>
      <c r="C36" s="11">
        <v>63073332379</v>
      </c>
      <c r="D36" s="5" t="s">
        <v>73</v>
      </c>
      <c r="E36" s="15">
        <v>8215</v>
      </c>
      <c r="F36" s="5" t="s">
        <v>10</v>
      </c>
      <c r="G36" s="2" t="s">
        <v>61</v>
      </c>
    </row>
    <row r="37" spans="1:9" x14ac:dyDescent="0.2">
      <c r="A37" s="49">
        <v>22</v>
      </c>
      <c r="B37" s="47" t="s">
        <v>60</v>
      </c>
      <c r="C37" s="49">
        <v>39901919995</v>
      </c>
      <c r="D37" s="47" t="s">
        <v>72</v>
      </c>
      <c r="E37" s="16">
        <v>4555.83</v>
      </c>
      <c r="F37" s="47" t="s">
        <v>10</v>
      </c>
      <c r="G37" s="2" t="s">
        <v>61</v>
      </c>
    </row>
    <row r="38" spans="1:9" x14ac:dyDescent="0.2">
      <c r="A38" s="52"/>
      <c r="B38" s="51"/>
      <c r="C38" s="52"/>
      <c r="D38" s="51"/>
      <c r="E38" s="8">
        <v>172.03</v>
      </c>
      <c r="F38" s="51"/>
      <c r="G38" s="2" t="s">
        <v>62</v>
      </c>
      <c r="I38" s="13"/>
    </row>
    <row r="39" spans="1:9" x14ac:dyDescent="0.2">
      <c r="A39" s="52"/>
      <c r="B39" s="51"/>
      <c r="C39" s="52"/>
      <c r="D39" s="51"/>
      <c r="E39" s="8">
        <v>13341.62</v>
      </c>
      <c r="F39" s="51"/>
      <c r="G39" s="2" t="s">
        <v>687</v>
      </c>
      <c r="I39" s="13"/>
    </row>
    <row r="40" spans="1:9" x14ac:dyDescent="0.2">
      <c r="A40" s="52"/>
      <c r="B40" s="51"/>
      <c r="C40" s="52"/>
      <c r="D40" s="51"/>
      <c r="E40" s="8">
        <v>30937.5</v>
      </c>
      <c r="F40" s="51"/>
      <c r="G40" s="2" t="s">
        <v>63</v>
      </c>
    </row>
    <row r="41" spans="1:9" ht="12.75" thickBot="1" x14ac:dyDescent="0.25">
      <c r="A41" s="50"/>
      <c r="B41" s="48"/>
      <c r="C41" s="50"/>
      <c r="D41" s="48"/>
      <c r="E41" s="18">
        <v>335.49</v>
      </c>
      <c r="F41" s="48"/>
      <c r="G41" s="2" t="s">
        <v>64</v>
      </c>
      <c r="I41" s="13"/>
    </row>
    <row r="42" spans="1:9" ht="12.75" thickBot="1" x14ac:dyDescent="0.25">
      <c r="A42" s="11">
        <f>A37+1</f>
        <v>23</v>
      </c>
      <c r="B42" s="5" t="s">
        <v>65</v>
      </c>
      <c r="C42" s="11">
        <v>93039509752</v>
      </c>
      <c r="D42" s="5" t="s">
        <v>75</v>
      </c>
      <c r="E42" s="20">
        <v>1494.79</v>
      </c>
      <c r="F42" s="19" t="s">
        <v>10</v>
      </c>
      <c r="G42" s="2" t="s">
        <v>66</v>
      </c>
    </row>
    <row r="43" spans="1:9" ht="15" customHeight="1" x14ac:dyDescent="0.2">
      <c r="A43" s="49">
        <v>24</v>
      </c>
      <c r="B43" s="47" t="s">
        <v>76</v>
      </c>
      <c r="C43" s="49">
        <v>11471889269</v>
      </c>
      <c r="D43" s="47" t="s">
        <v>77</v>
      </c>
      <c r="E43" s="16">
        <v>5885.23</v>
      </c>
      <c r="F43" s="47" t="s">
        <v>10</v>
      </c>
      <c r="G43" s="2" t="s">
        <v>58</v>
      </c>
    </row>
    <row r="44" spans="1:9" ht="12.75" thickBot="1" x14ac:dyDescent="0.25">
      <c r="A44" s="50"/>
      <c r="B44" s="48"/>
      <c r="C44" s="50"/>
      <c r="D44" s="48"/>
      <c r="E44" s="18">
        <v>492.6</v>
      </c>
      <c r="F44" s="51"/>
      <c r="G44" s="2" t="s">
        <v>23</v>
      </c>
    </row>
    <row r="45" spans="1:9" x14ac:dyDescent="0.2">
      <c r="A45" s="49">
        <v>25</v>
      </c>
      <c r="B45" s="47" t="s">
        <v>78</v>
      </c>
      <c r="C45" s="49">
        <v>27759560625</v>
      </c>
      <c r="D45" s="53" t="s">
        <v>80</v>
      </c>
      <c r="E45" s="17">
        <v>6589.69</v>
      </c>
      <c r="F45" s="47" t="s">
        <v>10</v>
      </c>
      <c r="G45" s="2" t="s">
        <v>79</v>
      </c>
    </row>
    <row r="46" spans="1:9" x14ac:dyDescent="0.2">
      <c r="A46" s="52"/>
      <c r="B46" s="51"/>
      <c r="C46" s="52"/>
      <c r="D46" s="54"/>
      <c r="E46" s="17">
        <v>36.68</v>
      </c>
      <c r="F46" s="51"/>
      <c r="G46" s="2" t="s">
        <v>679</v>
      </c>
    </row>
    <row r="47" spans="1:9" x14ac:dyDescent="0.2">
      <c r="A47" s="52"/>
      <c r="B47" s="51"/>
      <c r="C47" s="52"/>
      <c r="D47" s="54"/>
      <c r="E47" s="8">
        <f>947.79+9796.49+953.33</f>
        <v>11697.609999999999</v>
      </c>
      <c r="F47" s="51"/>
      <c r="G47" s="2" t="s">
        <v>23</v>
      </c>
    </row>
    <row r="48" spans="1:9" ht="12.75" thickBot="1" x14ac:dyDescent="0.25">
      <c r="A48" s="50"/>
      <c r="B48" s="48"/>
      <c r="C48" s="50"/>
      <c r="D48" s="55"/>
      <c r="E48" s="15">
        <v>102844.92</v>
      </c>
      <c r="F48" s="48"/>
      <c r="G48" s="2" t="s">
        <v>81</v>
      </c>
    </row>
    <row r="49" spans="1:7" x14ac:dyDescent="0.2">
      <c r="A49" s="11">
        <v>26</v>
      </c>
      <c r="B49" s="5" t="s">
        <v>83</v>
      </c>
      <c r="C49" s="11">
        <v>68419124305</v>
      </c>
      <c r="D49" s="5" t="s">
        <v>84</v>
      </c>
      <c r="E49" s="16">
        <v>84.96</v>
      </c>
      <c r="F49" s="5" t="s">
        <v>10</v>
      </c>
      <c r="G49" s="2" t="s">
        <v>82</v>
      </c>
    </row>
    <row r="50" spans="1:7" x14ac:dyDescent="0.2">
      <c r="A50" s="11">
        <v>27</v>
      </c>
      <c r="B50" s="5" t="s">
        <v>713</v>
      </c>
      <c r="C50" s="11" t="s">
        <v>715</v>
      </c>
      <c r="D50" s="5" t="s">
        <v>714</v>
      </c>
      <c r="E50" s="8">
        <v>11225.82</v>
      </c>
      <c r="F50" s="5" t="s">
        <v>10</v>
      </c>
      <c r="G50" s="2" t="s">
        <v>23</v>
      </c>
    </row>
    <row r="51" spans="1:7" x14ac:dyDescent="0.2">
      <c r="A51" s="11">
        <v>28</v>
      </c>
      <c r="B51" s="5" t="s">
        <v>88</v>
      </c>
      <c r="C51" s="11">
        <v>42889250808</v>
      </c>
      <c r="D51" s="5" t="s">
        <v>90</v>
      </c>
      <c r="E51" s="8">
        <v>77.31</v>
      </c>
      <c r="F51" s="5" t="s">
        <v>10</v>
      </c>
      <c r="G51" s="2" t="s">
        <v>86</v>
      </c>
    </row>
    <row r="52" spans="1:7" x14ac:dyDescent="0.2">
      <c r="A52" s="11">
        <v>29</v>
      </c>
      <c r="B52" s="5" t="s">
        <v>87</v>
      </c>
      <c r="C52" s="12" t="s">
        <v>92</v>
      </c>
      <c r="D52" s="5" t="s">
        <v>91</v>
      </c>
      <c r="E52" s="8">
        <v>647.08000000000004</v>
      </c>
      <c r="F52" s="5" t="s">
        <v>10</v>
      </c>
      <c r="G52" s="2" t="s">
        <v>86</v>
      </c>
    </row>
    <row r="53" spans="1:7" x14ac:dyDescent="0.2">
      <c r="A53" s="11">
        <v>30</v>
      </c>
      <c r="B53" s="5" t="s">
        <v>93</v>
      </c>
      <c r="C53" s="11">
        <v>72702911449</v>
      </c>
      <c r="D53" s="5" t="s">
        <v>95</v>
      </c>
      <c r="E53" s="8">
        <v>105</v>
      </c>
      <c r="F53" s="5" t="s">
        <v>10</v>
      </c>
      <c r="G53" s="2" t="s">
        <v>94</v>
      </c>
    </row>
    <row r="54" spans="1:7" x14ac:dyDescent="0.2">
      <c r="A54" s="11">
        <v>31</v>
      </c>
      <c r="B54" s="5" t="s">
        <v>96</v>
      </c>
      <c r="C54" s="11">
        <v>78997473821</v>
      </c>
      <c r="D54" s="5" t="s">
        <v>98</v>
      </c>
      <c r="E54" s="8">
        <v>220.86</v>
      </c>
      <c r="F54" s="5" t="s">
        <v>10</v>
      </c>
      <c r="G54" s="2" t="s">
        <v>97</v>
      </c>
    </row>
    <row r="55" spans="1:7" x14ac:dyDescent="0.2">
      <c r="A55" s="11">
        <v>32</v>
      </c>
      <c r="B55" s="5" t="s">
        <v>100</v>
      </c>
      <c r="C55" s="11" t="s">
        <v>17</v>
      </c>
      <c r="D55" s="5" t="s">
        <v>17</v>
      </c>
      <c r="E55" s="8">
        <v>218.88</v>
      </c>
      <c r="F55" s="5" t="s">
        <v>10</v>
      </c>
      <c r="G55" s="2" t="s">
        <v>99</v>
      </c>
    </row>
    <row r="56" spans="1:7" x14ac:dyDescent="0.2">
      <c r="A56" s="11">
        <v>33</v>
      </c>
      <c r="B56" s="5" t="s">
        <v>17</v>
      </c>
      <c r="C56" s="11" t="s">
        <v>17</v>
      </c>
      <c r="D56" s="5" t="s">
        <v>17</v>
      </c>
      <c r="E56" s="8">
        <v>3304</v>
      </c>
      <c r="F56" s="5" t="s">
        <v>10</v>
      </c>
      <c r="G56" s="2" t="s">
        <v>101</v>
      </c>
    </row>
    <row r="57" spans="1:7" x14ac:dyDescent="0.2">
      <c r="A57" s="11">
        <v>34</v>
      </c>
      <c r="B57" s="5" t="s">
        <v>711</v>
      </c>
      <c r="C57" s="11">
        <v>33813961569</v>
      </c>
      <c r="D57" s="5" t="s">
        <v>712</v>
      </c>
      <c r="E57" s="8">
        <v>505.57</v>
      </c>
      <c r="F57" s="5" t="s">
        <v>10</v>
      </c>
      <c r="G57" s="2" t="s">
        <v>112</v>
      </c>
    </row>
    <row r="58" spans="1:7" x14ac:dyDescent="0.2">
      <c r="A58" s="11">
        <v>35</v>
      </c>
      <c r="B58" s="5" t="s">
        <v>685</v>
      </c>
      <c r="C58" s="11">
        <v>78424785565</v>
      </c>
      <c r="D58" s="5" t="s">
        <v>686</v>
      </c>
      <c r="E58" s="8">
        <v>3242.5</v>
      </c>
      <c r="F58" s="5" t="s">
        <v>10</v>
      </c>
      <c r="G58" s="2" t="s">
        <v>23</v>
      </c>
    </row>
    <row r="59" spans="1:7" x14ac:dyDescent="0.2">
      <c r="A59" s="11">
        <v>36</v>
      </c>
      <c r="B59" s="5" t="s">
        <v>17</v>
      </c>
      <c r="C59" s="11" t="s">
        <v>17</v>
      </c>
      <c r="D59" s="5" t="s">
        <v>17</v>
      </c>
      <c r="E59" s="8">
        <f>4006.64+7152.52</f>
        <v>11159.16</v>
      </c>
      <c r="F59" s="5" t="s">
        <v>10</v>
      </c>
      <c r="G59" s="2" t="s">
        <v>107</v>
      </c>
    </row>
    <row r="60" spans="1:7" ht="12.75" thickBot="1" x14ac:dyDescent="0.25">
      <c r="A60" s="11">
        <v>37</v>
      </c>
      <c r="B60" s="5" t="s">
        <v>109</v>
      </c>
      <c r="C60" s="11">
        <v>32179081874</v>
      </c>
      <c r="D60" s="5" t="s">
        <v>110</v>
      </c>
      <c r="E60" s="15">
        <v>1387.02</v>
      </c>
      <c r="F60" s="19" t="s">
        <v>10</v>
      </c>
      <c r="G60" s="28" t="s">
        <v>108</v>
      </c>
    </row>
    <row r="61" spans="1:7" x14ac:dyDescent="0.2">
      <c r="A61" s="49">
        <v>38</v>
      </c>
      <c r="B61" s="47" t="s">
        <v>113</v>
      </c>
      <c r="C61" s="49">
        <v>76173743169</v>
      </c>
      <c r="D61" s="47" t="s">
        <v>111</v>
      </c>
      <c r="E61" s="16">
        <v>66.36</v>
      </c>
      <c r="F61" s="64" t="s">
        <v>10</v>
      </c>
      <c r="G61" s="31" t="s">
        <v>108</v>
      </c>
    </row>
    <row r="62" spans="1:7" x14ac:dyDescent="0.2">
      <c r="A62" s="50"/>
      <c r="B62" s="48"/>
      <c r="C62" s="50"/>
      <c r="D62" s="48"/>
      <c r="E62" s="8">
        <v>970.16</v>
      </c>
      <c r="F62" s="48"/>
      <c r="G62" s="2" t="s">
        <v>112</v>
      </c>
    </row>
    <row r="63" spans="1:7" ht="12.75" thickBot="1" x14ac:dyDescent="0.25">
      <c r="A63" s="11">
        <v>39</v>
      </c>
      <c r="B63" s="5" t="s">
        <v>114</v>
      </c>
      <c r="C63" s="12" t="s">
        <v>116</v>
      </c>
      <c r="D63" s="5" t="s">
        <v>117</v>
      </c>
      <c r="E63" s="18">
        <v>957.01</v>
      </c>
      <c r="F63" s="35" t="s">
        <v>10</v>
      </c>
      <c r="G63" s="32" t="s">
        <v>115</v>
      </c>
    </row>
    <row r="64" spans="1:7" x14ac:dyDescent="0.2">
      <c r="A64" s="49">
        <v>40</v>
      </c>
      <c r="B64" s="47" t="s">
        <v>119</v>
      </c>
      <c r="C64" s="49">
        <v>34976993601</v>
      </c>
      <c r="D64" s="47" t="s">
        <v>120</v>
      </c>
      <c r="E64" s="16">
        <v>907.41</v>
      </c>
      <c r="F64" s="64" t="s">
        <v>10</v>
      </c>
      <c r="G64" s="31" t="s">
        <v>118</v>
      </c>
    </row>
    <row r="65" spans="1:9" ht="12.75" thickBot="1" x14ac:dyDescent="0.25">
      <c r="A65" s="50"/>
      <c r="B65" s="48"/>
      <c r="C65" s="50"/>
      <c r="D65" s="48"/>
      <c r="E65" s="18">
        <v>353.61</v>
      </c>
      <c r="F65" s="65"/>
      <c r="G65" s="32" t="s">
        <v>287</v>
      </c>
    </row>
    <row r="66" spans="1:9" x14ac:dyDescent="0.2">
      <c r="A66" s="11">
        <v>41</v>
      </c>
      <c r="B66" s="5" t="s">
        <v>17</v>
      </c>
      <c r="C66" s="11" t="s">
        <v>17</v>
      </c>
      <c r="D66" s="5" t="s">
        <v>17</v>
      </c>
      <c r="E66" s="17">
        <v>1753.11</v>
      </c>
      <c r="F66" s="33" t="s">
        <v>10</v>
      </c>
      <c r="G66" s="34" t="s">
        <v>121</v>
      </c>
    </row>
    <row r="67" spans="1:9" x14ac:dyDescent="0.2">
      <c r="A67" s="11">
        <v>42</v>
      </c>
      <c r="B67" s="5" t="s">
        <v>17</v>
      </c>
      <c r="C67" s="11" t="s">
        <v>17</v>
      </c>
      <c r="D67" s="5" t="s">
        <v>17</v>
      </c>
      <c r="E67" s="8">
        <v>21522.29</v>
      </c>
      <c r="F67" s="5" t="s">
        <v>10</v>
      </c>
      <c r="G67" s="2" t="s">
        <v>122</v>
      </c>
    </row>
    <row r="68" spans="1:9" x14ac:dyDescent="0.2">
      <c r="A68" s="11">
        <v>43</v>
      </c>
      <c r="B68" s="5" t="s">
        <v>17</v>
      </c>
      <c r="C68" s="11" t="s">
        <v>17</v>
      </c>
      <c r="D68" s="5" t="s">
        <v>17</v>
      </c>
      <c r="E68" s="8">
        <f>560+560</f>
        <v>1120</v>
      </c>
      <c r="F68" s="5" t="s">
        <v>10</v>
      </c>
      <c r="G68" s="2" t="s">
        <v>123</v>
      </c>
    </row>
    <row r="69" spans="1:9" x14ac:dyDescent="0.2">
      <c r="A69" s="11">
        <v>44</v>
      </c>
      <c r="B69" s="5" t="s">
        <v>636</v>
      </c>
      <c r="C69" s="11">
        <v>39135989747</v>
      </c>
      <c r="D69" s="5" t="s">
        <v>638</v>
      </c>
      <c r="E69" s="8">
        <f>180.25+484.9</f>
        <v>665.15</v>
      </c>
      <c r="F69" s="5" t="s">
        <v>10</v>
      </c>
      <c r="G69" s="2" t="s">
        <v>637</v>
      </c>
    </row>
    <row r="70" spans="1:9" x14ac:dyDescent="0.2">
      <c r="A70" s="11">
        <v>45</v>
      </c>
      <c r="B70" s="5" t="s">
        <v>732</v>
      </c>
      <c r="C70" s="11">
        <v>80972836106</v>
      </c>
      <c r="D70" s="5" t="s">
        <v>733</v>
      </c>
      <c r="E70" s="8">
        <v>104.6</v>
      </c>
      <c r="F70" s="5" t="s">
        <v>10</v>
      </c>
      <c r="G70" s="2" t="s">
        <v>173</v>
      </c>
    </row>
    <row r="71" spans="1:9" x14ac:dyDescent="0.2">
      <c r="A71" s="11">
        <v>46</v>
      </c>
      <c r="B71" s="23" t="s">
        <v>131</v>
      </c>
      <c r="C71" s="24">
        <v>70133616033</v>
      </c>
      <c r="D71" s="23" t="s">
        <v>134</v>
      </c>
      <c r="E71" s="8">
        <v>17528.34</v>
      </c>
      <c r="F71" s="23" t="s">
        <v>10</v>
      </c>
      <c r="G71" s="2" t="s">
        <v>292</v>
      </c>
    </row>
    <row r="72" spans="1:9" x14ac:dyDescent="0.2">
      <c r="A72" s="11">
        <v>47</v>
      </c>
      <c r="B72" s="23" t="s">
        <v>132</v>
      </c>
      <c r="C72" s="24">
        <v>81793146560</v>
      </c>
      <c r="D72" s="23" t="s">
        <v>133</v>
      </c>
      <c r="E72" s="8">
        <v>1957.73</v>
      </c>
      <c r="F72" s="5" t="s">
        <v>10</v>
      </c>
      <c r="G72" s="2" t="s">
        <v>292</v>
      </c>
    </row>
    <row r="73" spans="1:9" x14ac:dyDescent="0.2">
      <c r="A73" s="11">
        <v>48</v>
      </c>
      <c r="B73" s="5" t="s">
        <v>734</v>
      </c>
      <c r="C73" s="11">
        <v>90091261503</v>
      </c>
      <c r="D73" s="5" t="s">
        <v>735</v>
      </c>
      <c r="E73" s="8">
        <v>163</v>
      </c>
      <c r="F73" s="5" t="s">
        <v>10</v>
      </c>
      <c r="G73" s="2" t="s">
        <v>173</v>
      </c>
      <c r="I73" s="13"/>
    </row>
    <row r="74" spans="1:9" x14ac:dyDescent="0.2">
      <c r="A74" s="11">
        <v>49</v>
      </c>
      <c r="B74" s="5" t="s">
        <v>136</v>
      </c>
      <c r="C74" s="11">
        <v>70467048139</v>
      </c>
      <c r="D74" s="5" t="s">
        <v>199</v>
      </c>
      <c r="E74" s="8">
        <v>28.96</v>
      </c>
      <c r="F74" s="5" t="s">
        <v>10</v>
      </c>
      <c r="G74" s="2" t="s">
        <v>112</v>
      </c>
    </row>
    <row r="75" spans="1:9" x14ac:dyDescent="0.2">
      <c r="A75" s="11">
        <v>50</v>
      </c>
      <c r="B75" s="5" t="s">
        <v>137</v>
      </c>
      <c r="C75" s="12" t="s">
        <v>200</v>
      </c>
      <c r="D75" s="5" t="s">
        <v>201</v>
      </c>
      <c r="E75" s="8">
        <v>140.24</v>
      </c>
      <c r="F75" s="5" t="s">
        <v>10</v>
      </c>
      <c r="G75" s="2" t="s">
        <v>112</v>
      </c>
    </row>
    <row r="76" spans="1:9" x14ac:dyDescent="0.2">
      <c r="A76" s="11">
        <v>51</v>
      </c>
      <c r="B76" s="5" t="s">
        <v>138</v>
      </c>
      <c r="C76" s="11">
        <v>46163832762</v>
      </c>
      <c r="D76" s="5" t="s">
        <v>202</v>
      </c>
      <c r="E76" s="8">
        <v>138.66</v>
      </c>
      <c r="F76" s="5" t="s">
        <v>10</v>
      </c>
      <c r="G76" s="2" t="s">
        <v>112</v>
      </c>
    </row>
    <row r="77" spans="1:9" x14ac:dyDescent="0.2">
      <c r="A77" s="11">
        <v>52</v>
      </c>
      <c r="B77" s="5" t="s">
        <v>140</v>
      </c>
      <c r="C77" s="11">
        <v>41412434130</v>
      </c>
      <c r="D77" s="5" t="s">
        <v>197</v>
      </c>
      <c r="E77" s="8">
        <v>71.98</v>
      </c>
      <c r="F77" s="5" t="s">
        <v>10</v>
      </c>
      <c r="G77" s="2" t="s">
        <v>112</v>
      </c>
    </row>
    <row r="78" spans="1:9" x14ac:dyDescent="0.2">
      <c r="A78" s="11">
        <v>53</v>
      </c>
      <c r="B78" s="5" t="s">
        <v>737</v>
      </c>
      <c r="C78" s="11">
        <v>60916661214</v>
      </c>
      <c r="D78" s="5" t="s">
        <v>736</v>
      </c>
      <c r="E78" s="8">
        <v>150.19999999999999</v>
      </c>
      <c r="F78" s="5" t="s">
        <v>10</v>
      </c>
      <c r="G78" s="2" t="s">
        <v>173</v>
      </c>
      <c r="I78" s="13"/>
    </row>
    <row r="79" spans="1:9" x14ac:dyDescent="0.2">
      <c r="A79" s="11">
        <v>54</v>
      </c>
      <c r="B79" s="5" t="s">
        <v>142</v>
      </c>
      <c r="C79" s="12" t="s">
        <v>203</v>
      </c>
      <c r="D79" s="5" t="s">
        <v>204</v>
      </c>
      <c r="E79" s="8">
        <v>302.7</v>
      </c>
      <c r="F79" s="5" t="s">
        <v>10</v>
      </c>
      <c r="G79" s="2" t="s">
        <v>112</v>
      </c>
    </row>
    <row r="80" spans="1:9" x14ac:dyDescent="0.2">
      <c r="A80" s="11">
        <v>55</v>
      </c>
      <c r="B80" s="5" t="s">
        <v>143</v>
      </c>
      <c r="C80" s="11">
        <v>85584865987</v>
      </c>
      <c r="D80" s="5" t="s">
        <v>205</v>
      </c>
      <c r="E80" s="8">
        <f>2488.25+128.9</f>
        <v>2617.15</v>
      </c>
      <c r="F80" s="5" t="s">
        <v>10</v>
      </c>
      <c r="G80" s="2" t="s">
        <v>112</v>
      </c>
    </row>
    <row r="81" spans="1:7" x14ac:dyDescent="0.2">
      <c r="A81" s="11">
        <v>56</v>
      </c>
      <c r="B81" s="5" t="s">
        <v>144</v>
      </c>
      <c r="C81" s="11" t="s">
        <v>740</v>
      </c>
      <c r="D81" s="5" t="s">
        <v>740</v>
      </c>
      <c r="E81" s="8">
        <v>672</v>
      </c>
      <c r="F81" s="5" t="s">
        <v>10</v>
      </c>
      <c r="G81" s="2" t="s">
        <v>145</v>
      </c>
    </row>
    <row r="82" spans="1:7" x14ac:dyDescent="0.2">
      <c r="A82" s="11">
        <v>57</v>
      </c>
      <c r="B82" s="5" t="s">
        <v>655</v>
      </c>
      <c r="C82" s="11" t="s">
        <v>657</v>
      </c>
      <c r="D82" s="5" t="s">
        <v>656</v>
      </c>
      <c r="E82" s="8">
        <v>242.54</v>
      </c>
      <c r="F82" s="5" t="s">
        <v>10</v>
      </c>
      <c r="G82" s="2" t="s">
        <v>23</v>
      </c>
    </row>
    <row r="83" spans="1:7" x14ac:dyDescent="0.2">
      <c r="A83" s="11">
        <v>58</v>
      </c>
      <c r="B83" s="5" t="s">
        <v>680</v>
      </c>
      <c r="C83" s="11">
        <v>82510351433</v>
      </c>
      <c r="D83" s="5" t="s">
        <v>681</v>
      </c>
      <c r="E83" s="8">
        <v>403.51</v>
      </c>
      <c r="F83" s="5" t="s">
        <v>10</v>
      </c>
      <c r="G83" s="2" t="s">
        <v>23</v>
      </c>
    </row>
    <row r="84" spans="1:7" x14ac:dyDescent="0.2">
      <c r="A84" s="11">
        <v>59</v>
      </c>
      <c r="B84" s="5" t="s">
        <v>663</v>
      </c>
      <c r="C84" s="11">
        <v>42211007051</v>
      </c>
      <c r="D84" s="5" t="s">
        <v>664</v>
      </c>
      <c r="E84" s="8">
        <v>1150.1600000000001</v>
      </c>
      <c r="F84" s="5" t="s">
        <v>10</v>
      </c>
      <c r="G84" s="2" t="s">
        <v>287</v>
      </c>
    </row>
    <row r="85" spans="1:7" x14ac:dyDescent="0.2">
      <c r="A85" s="11">
        <v>60</v>
      </c>
      <c r="B85" s="5" t="s">
        <v>738</v>
      </c>
      <c r="C85" s="11">
        <v>77170927797</v>
      </c>
      <c r="D85" s="5" t="s">
        <v>739</v>
      </c>
      <c r="E85" s="8">
        <v>182.6</v>
      </c>
      <c r="F85" s="5" t="s">
        <v>10</v>
      </c>
      <c r="G85" s="2" t="s">
        <v>23</v>
      </c>
    </row>
    <row r="86" spans="1:7" x14ac:dyDescent="0.2">
      <c r="A86" s="11">
        <v>61</v>
      </c>
      <c r="B86" s="5" t="s">
        <v>698</v>
      </c>
      <c r="C86" s="11">
        <v>41921055528</v>
      </c>
      <c r="D86" s="5" t="s">
        <v>699</v>
      </c>
      <c r="E86" s="8">
        <v>414</v>
      </c>
      <c r="F86" s="5" t="s">
        <v>10</v>
      </c>
      <c r="G86" s="2" t="s">
        <v>147</v>
      </c>
    </row>
    <row r="87" spans="1:7" x14ac:dyDescent="0.2">
      <c r="A87" s="11">
        <v>62</v>
      </c>
      <c r="B87" s="5" t="s">
        <v>741</v>
      </c>
      <c r="C87" s="12" t="s">
        <v>743</v>
      </c>
      <c r="D87" s="5" t="s">
        <v>742</v>
      </c>
      <c r="E87" s="8">
        <v>322.5</v>
      </c>
      <c r="F87" s="5" t="s">
        <v>10</v>
      </c>
      <c r="G87" s="2" t="s">
        <v>505</v>
      </c>
    </row>
    <row r="88" spans="1:7" x14ac:dyDescent="0.2">
      <c r="A88" s="11">
        <v>63</v>
      </c>
      <c r="B88" s="5" t="s">
        <v>700</v>
      </c>
      <c r="C88" s="11">
        <v>61876916009</v>
      </c>
      <c r="D88" s="5" t="s">
        <v>701</v>
      </c>
      <c r="E88" s="8">
        <v>1025</v>
      </c>
      <c r="F88" s="5" t="s">
        <v>10</v>
      </c>
      <c r="G88" s="2" t="s">
        <v>23</v>
      </c>
    </row>
    <row r="89" spans="1:7" x14ac:dyDescent="0.2">
      <c r="A89" s="11">
        <v>64</v>
      </c>
      <c r="B89" s="5" t="s">
        <v>155</v>
      </c>
      <c r="C89" s="11">
        <v>55326209639</v>
      </c>
      <c r="D89" s="5" t="s">
        <v>214</v>
      </c>
      <c r="E89" s="8">
        <v>224</v>
      </c>
      <c r="F89" s="5" t="s">
        <v>10</v>
      </c>
      <c r="G89" s="2" t="s">
        <v>23</v>
      </c>
    </row>
    <row r="90" spans="1:7" x14ac:dyDescent="0.2">
      <c r="A90" s="11">
        <v>65</v>
      </c>
      <c r="B90" s="5" t="s">
        <v>156</v>
      </c>
      <c r="C90" s="11">
        <v>51645411160</v>
      </c>
      <c r="D90" s="5" t="s">
        <v>215</v>
      </c>
      <c r="E90" s="8">
        <v>117.94</v>
      </c>
      <c r="F90" s="5" t="s">
        <v>10</v>
      </c>
      <c r="G90" s="2" t="s">
        <v>23</v>
      </c>
    </row>
    <row r="91" spans="1:7" x14ac:dyDescent="0.2">
      <c r="A91" s="11">
        <v>66</v>
      </c>
      <c r="B91" s="5" t="s">
        <v>157</v>
      </c>
      <c r="C91" s="11" t="s">
        <v>216</v>
      </c>
      <c r="D91" s="5" t="s">
        <v>158</v>
      </c>
      <c r="E91" s="8">
        <v>40529</v>
      </c>
      <c r="F91" s="5" t="s">
        <v>10</v>
      </c>
      <c r="G91" s="2" t="s">
        <v>23</v>
      </c>
    </row>
    <row r="92" spans="1:7" x14ac:dyDescent="0.2">
      <c r="A92" s="11">
        <v>67</v>
      </c>
      <c r="B92" s="5" t="s">
        <v>159</v>
      </c>
      <c r="C92" s="11">
        <v>64862538713</v>
      </c>
      <c r="D92" s="5" t="s">
        <v>217</v>
      </c>
      <c r="E92" s="8">
        <v>532.25</v>
      </c>
      <c r="F92" s="5" t="s">
        <v>10</v>
      </c>
      <c r="G92" s="2" t="s">
        <v>23</v>
      </c>
    </row>
    <row r="93" spans="1:7" x14ac:dyDescent="0.2">
      <c r="A93" s="11">
        <v>68</v>
      </c>
      <c r="B93" s="5" t="s">
        <v>706</v>
      </c>
      <c r="C93" s="11" t="s">
        <v>708</v>
      </c>
      <c r="D93" s="5" t="s">
        <v>707</v>
      </c>
      <c r="E93" s="8">
        <v>9332.32</v>
      </c>
      <c r="F93" s="5" t="s">
        <v>10</v>
      </c>
      <c r="G93" s="2" t="s">
        <v>23</v>
      </c>
    </row>
    <row r="94" spans="1:7" x14ac:dyDescent="0.2">
      <c r="A94" s="11">
        <v>69</v>
      </c>
      <c r="B94" s="5" t="s">
        <v>162</v>
      </c>
      <c r="C94" s="11">
        <v>58353015102</v>
      </c>
      <c r="D94" s="5" t="s">
        <v>219</v>
      </c>
      <c r="E94" s="8">
        <v>404.13</v>
      </c>
      <c r="F94" s="5" t="s">
        <v>10</v>
      </c>
      <c r="G94" s="2" t="s">
        <v>23</v>
      </c>
    </row>
    <row r="95" spans="1:7" x14ac:dyDescent="0.2">
      <c r="A95" s="11">
        <v>70</v>
      </c>
      <c r="B95" s="5" t="s">
        <v>702</v>
      </c>
      <c r="C95" s="11">
        <v>92015218503</v>
      </c>
      <c r="D95" s="5" t="s">
        <v>703</v>
      </c>
      <c r="E95" s="8">
        <v>75.62</v>
      </c>
      <c r="F95" s="5" t="s">
        <v>10</v>
      </c>
      <c r="G95" s="2" t="s">
        <v>330</v>
      </c>
    </row>
    <row r="96" spans="1:7" x14ac:dyDescent="0.2">
      <c r="A96" s="11">
        <v>71</v>
      </c>
      <c r="B96" s="5" t="s">
        <v>704</v>
      </c>
      <c r="C96" s="11">
        <v>11294943436</v>
      </c>
      <c r="D96" s="5" t="s">
        <v>705</v>
      </c>
      <c r="E96" s="8">
        <v>76.53</v>
      </c>
      <c r="F96" s="5" t="s">
        <v>10</v>
      </c>
      <c r="G96" s="2" t="s">
        <v>112</v>
      </c>
    </row>
    <row r="97" spans="1:9" x14ac:dyDescent="0.2">
      <c r="A97" s="11">
        <v>72</v>
      </c>
      <c r="B97" s="5" t="s">
        <v>165</v>
      </c>
      <c r="C97" s="11">
        <v>62534176727</v>
      </c>
      <c r="D97" s="5" t="s">
        <v>222</v>
      </c>
      <c r="E97" s="8">
        <v>9854.25</v>
      </c>
      <c r="F97" s="5" t="s">
        <v>10</v>
      </c>
      <c r="G97" s="2" t="s">
        <v>23</v>
      </c>
    </row>
    <row r="98" spans="1:9" ht="12.75" thickBot="1" x14ac:dyDescent="0.25">
      <c r="A98" s="11">
        <v>73</v>
      </c>
      <c r="B98" s="5" t="s">
        <v>658</v>
      </c>
      <c r="C98" s="11">
        <v>24846301629</v>
      </c>
      <c r="D98" s="5" t="s">
        <v>659</v>
      </c>
      <c r="E98" s="15">
        <v>96.8</v>
      </c>
      <c r="F98" s="19" t="s">
        <v>10</v>
      </c>
      <c r="G98" s="28" t="s">
        <v>23</v>
      </c>
    </row>
    <row r="99" spans="1:9" x14ac:dyDescent="0.2">
      <c r="A99" s="49">
        <v>74</v>
      </c>
      <c r="B99" s="47" t="s">
        <v>168</v>
      </c>
      <c r="C99" s="49">
        <v>87682591133</v>
      </c>
      <c r="D99" s="47" t="s">
        <v>223</v>
      </c>
      <c r="E99" s="16">
        <v>83766.899999999994</v>
      </c>
      <c r="F99" s="64" t="s">
        <v>10</v>
      </c>
      <c r="G99" s="31" t="s">
        <v>23</v>
      </c>
      <c r="I99" s="13"/>
    </row>
    <row r="100" spans="1:9" ht="12.75" thickBot="1" x14ac:dyDescent="0.25">
      <c r="A100" s="50"/>
      <c r="B100" s="48"/>
      <c r="C100" s="50"/>
      <c r="D100" s="48"/>
      <c r="E100" s="18">
        <v>2850.51</v>
      </c>
      <c r="F100" s="65"/>
      <c r="G100" s="32" t="s">
        <v>130</v>
      </c>
    </row>
    <row r="101" spans="1:9" x14ac:dyDescent="0.2">
      <c r="A101" s="11">
        <v>75</v>
      </c>
      <c r="B101" s="5" t="s">
        <v>169</v>
      </c>
      <c r="C101" s="11">
        <v>19849957757</v>
      </c>
      <c r="D101" s="5" t="s">
        <v>225</v>
      </c>
      <c r="E101" s="17">
        <v>35321.949999999997</v>
      </c>
      <c r="F101" s="33" t="s">
        <v>10</v>
      </c>
      <c r="G101" s="34" t="s">
        <v>23</v>
      </c>
    </row>
    <row r="102" spans="1:9" x14ac:dyDescent="0.2">
      <c r="A102" s="11">
        <v>76</v>
      </c>
      <c r="B102" s="5" t="s">
        <v>170</v>
      </c>
      <c r="C102" s="11">
        <v>52233171260</v>
      </c>
      <c r="D102" s="5" t="s">
        <v>224</v>
      </c>
      <c r="E102" s="8">
        <v>13029.09</v>
      </c>
      <c r="F102" s="5" t="s">
        <v>10</v>
      </c>
      <c r="G102" s="2" t="s">
        <v>23</v>
      </c>
    </row>
    <row r="103" spans="1:9" x14ac:dyDescent="0.2">
      <c r="A103" s="11">
        <v>77</v>
      </c>
      <c r="B103" s="27" t="s">
        <v>172</v>
      </c>
      <c r="C103" s="26">
        <v>80572192786</v>
      </c>
      <c r="D103" s="27" t="s">
        <v>226</v>
      </c>
      <c r="E103" s="8">
        <v>5625</v>
      </c>
      <c r="F103" s="27" t="s">
        <v>10</v>
      </c>
      <c r="G103" s="2" t="s">
        <v>147</v>
      </c>
    </row>
    <row r="104" spans="1:9" x14ac:dyDescent="0.2">
      <c r="A104" s="11">
        <v>78</v>
      </c>
      <c r="B104" s="5" t="s">
        <v>174</v>
      </c>
      <c r="C104" s="11">
        <v>79517545745</v>
      </c>
      <c r="D104" s="5" t="s">
        <v>227</v>
      </c>
      <c r="E104" s="8">
        <v>50.09</v>
      </c>
      <c r="F104" s="5" t="s">
        <v>10</v>
      </c>
      <c r="G104" s="2" t="s">
        <v>176</v>
      </c>
    </row>
    <row r="105" spans="1:9" x14ac:dyDescent="0.2">
      <c r="A105" s="11">
        <v>79</v>
      </c>
      <c r="B105" s="5" t="s">
        <v>744</v>
      </c>
      <c r="C105" s="11">
        <v>21737245998</v>
      </c>
      <c r="D105" s="5" t="s">
        <v>745</v>
      </c>
      <c r="E105" s="8">
        <v>3240</v>
      </c>
      <c r="F105" s="5" t="s">
        <v>10</v>
      </c>
      <c r="G105" s="2" t="s">
        <v>23</v>
      </c>
    </row>
    <row r="106" spans="1:9" x14ac:dyDescent="0.2">
      <c r="A106" s="11">
        <v>80</v>
      </c>
      <c r="B106" s="5" t="s">
        <v>17</v>
      </c>
      <c r="C106" s="11" t="s">
        <v>17</v>
      </c>
      <c r="D106" s="5" t="s">
        <v>17</v>
      </c>
      <c r="E106" s="8">
        <v>1400</v>
      </c>
      <c r="F106" s="5" t="s">
        <v>10</v>
      </c>
      <c r="G106" s="2" t="s">
        <v>177</v>
      </c>
    </row>
    <row r="107" spans="1:9" x14ac:dyDescent="0.2">
      <c r="A107" s="11">
        <v>81</v>
      </c>
      <c r="B107" s="5" t="s">
        <v>17</v>
      </c>
      <c r="C107" s="11" t="s">
        <v>17</v>
      </c>
      <c r="D107" s="5" t="s">
        <v>17</v>
      </c>
      <c r="E107" s="8">
        <v>1449.44</v>
      </c>
      <c r="F107" s="5" t="s">
        <v>10</v>
      </c>
      <c r="G107" s="2" t="s">
        <v>178</v>
      </c>
    </row>
    <row r="108" spans="1:9" x14ac:dyDescent="0.2">
      <c r="A108" s="11">
        <v>82</v>
      </c>
      <c r="B108" s="5" t="s">
        <v>180</v>
      </c>
      <c r="C108" s="11">
        <v>87311810356</v>
      </c>
      <c r="D108" s="5" t="s">
        <v>229</v>
      </c>
      <c r="E108" s="8">
        <v>316.18</v>
      </c>
      <c r="F108" s="5" t="s">
        <v>10</v>
      </c>
      <c r="G108" s="2" t="s">
        <v>179</v>
      </c>
    </row>
    <row r="109" spans="1:9" ht="12.75" thickBot="1" x14ac:dyDescent="0.25">
      <c r="A109" s="11">
        <v>83</v>
      </c>
      <c r="B109" s="5" t="s">
        <v>230</v>
      </c>
      <c r="C109" s="11">
        <v>62969535840</v>
      </c>
      <c r="D109" s="5" t="s">
        <v>231</v>
      </c>
      <c r="E109" s="15">
        <v>267.79000000000002</v>
      </c>
      <c r="F109" s="19" t="s">
        <v>10</v>
      </c>
      <c r="G109" s="28" t="s">
        <v>23</v>
      </c>
    </row>
    <row r="110" spans="1:9" x14ac:dyDescent="0.2">
      <c r="A110" s="49">
        <v>84</v>
      </c>
      <c r="B110" s="47" t="s">
        <v>181</v>
      </c>
      <c r="C110" s="49">
        <v>71642207963</v>
      </c>
      <c r="D110" s="47" t="s">
        <v>232</v>
      </c>
      <c r="E110" s="16">
        <f>1061.46</f>
        <v>1061.46</v>
      </c>
      <c r="F110" s="64" t="s">
        <v>10</v>
      </c>
      <c r="G110" s="31" t="s">
        <v>23</v>
      </c>
    </row>
    <row r="111" spans="1:9" ht="12.75" thickBot="1" x14ac:dyDescent="0.25">
      <c r="A111" s="50"/>
      <c r="B111" s="48"/>
      <c r="C111" s="50"/>
      <c r="D111" s="48"/>
      <c r="E111" s="18">
        <v>62.74</v>
      </c>
      <c r="F111" s="65"/>
      <c r="G111" s="32" t="s">
        <v>287</v>
      </c>
    </row>
    <row r="112" spans="1:9" x14ac:dyDescent="0.2">
      <c r="A112" s="11">
        <v>85</v>
      </c>
      <c r="B112" s="5" t="s">
        <v>182</v>
      </c>
      <c r="C112" s="12" t="s">
        <v>234</v>
      </c>
      <c r="D112" s="5" t="s">
        <v>233</v>
      </c>
      <c r="E112" s="17">
        <v>505.68</v>
      </c>
      <c r="F112" s="33" t="s">
        <v>10</v>
      </c>
      <c r="G112" s="34" t="s">
        <v>23</v>
      </c>
    </row>
    <row r="113" spans="1:9" x14ac:dyDescent="0.2">
      <c r="A113" s="11">
        <v>86</v>
      </c>
      <c r="B113" s="5" t="s">
        <v>676</v>
      </c>
      <c r="C113" s="11" t="s">
        <v>677</v>
      </c>
      <c r="D113" s="5" t="s">
        <v>678</v>
      </c>
      <c r="E113" s="8">
        <v>162.30000000000001</v>
      </c>
      <c r="F113" s="5" t="s">
        <v>10</v>
      </c>
      <c r="G113" s="2" t="s">
        <v>23</v>
      </c>
    </row>
    <row r="114" spans="1:9" x14ac:dyDescent="0.2">
      <c r="A114" s="11">
        <v>87</v>
      </c>
      <c r="B114" s="5" t="s">
        <v>671</v>
      </c>
      <c r="C114" s="11" t="s">
        <v>673</v>
      </c>
      <c r="D114" s="5" t="s">
        <v>672</v>
      </c>
      <c r="E114" s="8">
        <v>2397.33</v>
      </c>
      <c r="F114" s="5" t="s">
        <v>10</v>
      </c>
      <c r="G114" s="2" t="s">
        <v>23</v>
      </c>
    </row>
    <row r="115" spans="1:9" x14ac:dyDescent="0.2">
      <c r="A115" s="11">
        <v>88</v>
      </c>
      <c r="B115" s="5" t="s">
        <v>185</v>
      </c>
      <c r="C115" s="11">
        <v>52848403362</v>
      </c>
      <c r="D115" s="5" t="s">
        <v>237</v>
      </c>
      <c r="E115" s="8">
        <v>1899</v>
      </c>
      <c r="F115" s="5" t="s">
        <v>10</v>
      </c>
      <c r="G115" s="2" t="s">
        <v>186</v>
      </c>
    </row>
    <row r="116" spans="1:9" x14ac:dyDescent="0.2">
      <c r="A116" s="11">
        <v>89</v>
      </c>
      <c r="B116" s="5" t="s">
        <v>187</v>
      </c>
      <c r="C116" s="11">
        <v>22694857747</v>
      </c>
      <c r="D116" s="5" t="s">
        <v>239</v>
      </c>
      <c r="E116" s="8">
        <v>101.84</v>
      </c>
      <c r="F116" s="5" t="s">
        <v>10</v>
      </c>
      <c r="G116" s="2" t="s">
        <v>188</v>
      </c>
    </row>
    <row r="117" spans="1:9" ht="12.75" thickBot="1" x14ac:dyDescent="0.25">
      <c r="A117" s="11">
        <v>90</v>
      </c>
      <c r="B117" s="5" t="s">
        <v>641</v>
      </c>
      <c r="C117" s="11">
        <v>60690477713</v>
      </c>
      <c r="D117" s="5" t="s">
        <v>520</v>
      </c>
      <c r="E117" s="15">
        <v>3337.77</v>
      </c>
      <c r="F117" s="19" t="s">
        <v>10</v>
      </c>
      <c r="G117" s="28" t="s">
        <v>23</v>
      </c>
    </row>
    <row r="118" spans="1:9" x14ac:dyDescent="0.2">
      <c r="A118" s="49">
        <v>91</v>
      </c>
      <c r="B118" s="47" t="s">
        <v>191</v>
      </c>
      <c r="C118" s="49">
        <v>34421776805</v>
      </c>
      <c r="D118" s="47" t="s">
        <v>240</v>
      </c>
      <c r="E118" s="16">
        <v>1071.25</v>
      </c>
      <c r="F118" s="64" t="s">
        <v>10</v>
      </c>
      <c r="G118" s="31" t="s">
        <v>192</v>
      </c>
    </row>
    <row r="119" spans="1:9" ht="12.75" thickBot="1" x14ac:dyDescent="0.25">
      <c r="A119" s="50"/>
      <c r="B119" s="48"/>
      <c r="C119" s="50"/>
      <c r="D119" s="48"/>
      <c r="E119" s="18">
        <v>2774.11</v>
      </c>
      <c r="F119" s="65"/>
      <c r="G119" s="32" t="s">
        <v>23</v>
      </c>
    </row>
    <row r="120" spans="1:9" x14ac:dyDescent="0.2">
      <c r="A120" s="11">
        <v>92</v>
      </c>
      <c r="B120" s="5" t="s">
        <v>17</v>
      </c>
      <c r="C120" s="11" t="s">
        <v>17</v>
      </c>
      <c r="D120" s="5" t="s">
        <v>17</v>
      </c>
      <c r="E120" s="17">
        <v>42.48</v>
      </c>
      <c r="F120" s="33" t="s">
        <v>10</v>
      </c>
      <c r="G120" s="34" t="s">
        <v>635</v>
      </c>
    </row>
    <row r="121" spans="1:9" x14ac:dyDescent="0.2">
      <c r="A121" s="11">
        <v>93</v>
      </c>
      <c r="B121" s="5" t="s">
        <v>17</v>
      </c>
      <c r="C121" s="11" t="s">
        <v>17</v>
      </c>
      <c r="D121" s="5" t="s">
        <v>17</v>
      </c>
      <c r="E121" s="8">
        <v>413.44</v>
      </c>
      <c r="F121" s="5" t="s">
        <v>10</v>
      </c>
      <c r="G121" s="2" t="s">
        <v>194</v>
      </c>
    </row>
    <row r="122" spans="1:9" x14ac:dyDescent="0.2">
      <c r="A122" s="11">
        <v>94</v>
      </c>
      <c r="B122" s="5" t="s">
        <v>195</v>
      </c>
      <c r="C122" s="11">
        <v>85621555748</v>
      </c>
      <c r="D122" s="5" t="s">
        <v>241</v>
      </c>
      <c r="E122" s="8">
        <v>232.2</v>
      </c>
      <c r="F122" s="5" t="s">
        <v>10</v>
      </c>
      <c r="G122" s="2" t="s">
        <v>173</v>
      </c>
    </row>
    <row r="123" spans="1:9" x14ac:dyDescent="0.2">
      <c r="A123" s="11">
        <v>95</v>
      </c>
      <c r="B123" s="5" t="s">
        <v>748</v>
      </c>
      <c r="C123" s="11">
        <v>42826255368</v>
      </c>
      <c r="D123" s="5" t="s">
        <v>749</v>
      </c>
      <c r="E123" s="8">
        <v>2912.5</v>
      </c>
      <c r="F123" s="5" t="s">
        <v>10</v>
      </c>
      <c r="G123" s="2" t="s">
        <v>23</v>
      </c>
    </row>
    <row r="124" spans="1:9" x14ac:dyDescent="0.2">
      <c r="A124" s="11">
        <v>96</v>
      </c>
      <c r="B124" s="5" t="s">
        <v>242</v>
      </c>
      <c r="C124" s="11">
        <v>49800593791</v>
      </c>
      <c r="D124" s="5" t="s">
        <v>244</v>
      </c>
      <c r="E124" s="8">
        <v>10060.85</v>
      </c>
      <c r="F124" s="5" t="s">
        <v>10</v>
      </c>
      <c r="G124" s="2" t="s">
        <v>243</v>
      </c>
    </row>
    <row r="125" spans="1:9" ht="12.75" thickBot="1" x14ac:dyDescent="0.25">
      <c r="A125" s="11">
        <v>97</v>
      </c>
      <c r="B125" s="5" t="s">
        <v>245</v>
      </c>
      <c r="C125" s="11">
        <v>48491501393</v>
      </c>
      <c r="D125" s="5" t="s">
        <v>246</v>
      </c>
      <c r="E125" s="15">
        <v>1410.19</v>
      </c>
      <c r="F125" s="19" t="s">
        <v>10</v>
      </c>
      <c r="G125" s="28" t="s">
        <v>23</v>
      </c>
      <c r="H125" s="13"/>
    </row>
    <row r="126" spans="1:9" x14ac:dyDescent="0.2">
      <c r="A126" s="49">
        <v>98</v>
      </c>
      <c r="B126" s="47" t="s">
        <v>248</v>
      </c>
      <c r="C126" s="49">
        <v>47428597158</v>
      </c>
      <c r="D126" s="47" t="s">
        <v>250</v>
      </c>
      <c r="E126" s="16">
        <v>2156.16</v>
      </c>
      <c r="F126" s="64" t="s">
        <v>10</v>
      </c>
      <c r="G126" s="31" t="s">
        <v>23</v>
      </c>
      <c r="I126" s="13"/>
    </row>
    <row r="127" spans="1:9" ht="12.75" thickBot="1" x14ac:dyDescent="0.25">
      <c r="A127" s="50"/>
      <c r="B127" s="48"/>
      <c r="C127" s="50"/>
      <c r="D127" s="48"/>
      <c r="E127" s="18">
        <v>1199.57</v>
      </c>
      <c r="F127" s="65"/>
      <c r="G127" s="32" t="s">
        <v>247</v>
      </c>
    </row>
    <row r="128" spans="1:9" x14ac:dyDescent="0.2">
      <c r="A128" s="11">
        <v>99</v>
      </c>
      <c r="B128" s="5" t="s">
        <v>249</v>
      </c>
      <c r="C128" s="11">
        <v>26004523816</v>
      </c>
      <c r="D128" s="5" t="s">
        <v>251</v>
      </c>
      <c r="E128" s="17">
        <v>1450.98</v>
      </c>
      <c r="F128" s="33" t="s">
        <v>10</v>
      </c>
      <c r="G128" s="34" t="s">
        <v>23</v>
      </c>
    </row>
    <row r="129" spans="1:9" x14ac:dyDescent="0.2">
      <c r="A129" s="11">
        <v>100</v>
      </c>
      <c r="B129" s="5" t="s">
        <v>252</v>
      </c>
      <c r="C129" s="12" t="s">
        <v>254</v>
      </c>
      <c r="D129" s="5" t="s">
        <v>253</v>
      </c>
      <c r="E129" s="8">
        <f>27.59+316.75+50.07+3.77</f>
        <v>398.17999999999995</v>
      </c>
      <c r="F129" s="5" t="s">
        <v>10</v>
      </c>
      <c r="G129" s="2" t="s">
        <v>112</v>
      </c>
    </row>
    <row r="130" spans="1:9" x14ac:dyDescent="0.2">
      <c r="A130" s="11">
        <v>101</v>
      </c>
      <c r="B130" s="5" t="s">
        <v>752</v>
      </c>
      <c r="C130" s="12" t="s">
        <v>750</v>
      </c>
      <c r="D130" s="5" t="s">
        <v>751</v>
      </c>
      <c r="E130" s="8">
        <v>91.24</v>
      </c>
      <c r="F130" s="5" t="s">
        <v>10</v>
      </c>
      <c r="G130" s="2" t="s">
        <v>330</v>
      </c>
    </row>
    <row r="131" spans="1:9" x14ac:dyDescent="0.2">
      <c r="A131" s="11">
        <v>102</v>
      </c>
      <c r="B131" s="5" t="s">
        <v>257</v>
      </c>
      <c r="C131" s="11">
        <v>25392808959</v>
      </c>
      <c r="D131" s="5" t="s">
        <v>258</v>
      </c>
      <c r="E131" s="8">
        <v>15905.64</v>
      </c>
      <c r="F131" s="5" t="s">
        <v>10</v>
      </c>
      <c r="G131" s="2" t="s">
        <v>23</v>
      </c>
      <c r="I131" s="13"/>
    </row>
    <row r="132" spans="1:9" x14ac:dyDescent="0.2">
      <c r="A132" s="11">
        <v>103</v>
      </c>
      <c r="B132" s="5" t="s">
        <v>753</v>
      </c>
      <c r="C132" s="11">
        <v>93475459627</v>
      </c>
      <c r="D132" s="5" t="s">
        <v>754</v>
      </c>
      <c r="E132" s="8">
        <v>115.3</v>
      </c>
      <c r="F132" s="5" t="s">
        <v>10</v>
      </c>
      <c r="G132" s="2" t="s">
        <v>23</v>
      </c>
    </row>
    <row r="133" spans="1:9" x14ac:dyDescent="0.2">
      <c r="A133" s="11">
        <v>104</v>
      </c>
      <c r="B133" s="5" t="s">
        <v>755</v>
      </c>
      <c r="C133" s="11">
        <v>44270699963</v>
      </c>
      <c r="D133" s="5" t="s">
        <v>756</v>
      </c>
      <c r="E133" s="8">
        <v>29.7</v>
      </c>
      <c r="F133" s="5" t="s">
        <v>10</v>
      </c>
      <c r="G133" s="2" t="s">
        <v>112</v>
      </c>
    </row>
    <row r="134" spans="1:9" x14ac:dyDescent="0.2">
      <c r="A134" s="11">
        <v>105</v>
      </c>
      <c r="B134" s="5" t="s">
        <v>616</v>
      </c>
      <c r="C134" s="12" t="s">
        <v>617</v>
      </c>
      <c r="D134" s="5" t="s">
        <v>618</v>
      </c>
      <c r="E134" s="8">
        <v>6.9</v>
      </c>
      <c r="F134" s="5" t="s">
        <v>10</v>
      </c>
      <c r="G134" s="2" t="s">
        <v>23</v>
      </c>
    </row>
    <row r="135" spans="1:9" x14ac:dyDescent="0.2">
      <c r="A135" s="11">
        <v>106</v>
      </c>
      <c r="B135" s="5" t="s">
        <v>757</v>
      </c>
      <c r="C135" s="11">
        <v>62832526505</v>
      </c>
      <c r="D135" s="5" t="s">
        <v>758</v>
      </c>
      <c r="E135" s="8">
        <v>6558.8</v>
      </c>
      <c r="F135" s="5" t="s">
        <v>10</v>
      </c>
      <c r="G135" s="2" t="s">
        <v>260</v>
      </c>
    </row>
    <row r="136" spans="1:9" x14ac:dyDescent="0.2">
      <c r="A136" s="11">
        <v>107</v>
      </c>
      <c r="B136" s="5" t="s">
        <v>802</v>
      </c>
      <c r="C136" s="11">
        <v>76025987753</v>
      </c>
      <c r="D136" s="5" t="s">
        <v>803</v>
      </c>
      <c r="E136" s="8">
        <v>2080</v>
      </c>
      <c r="F136" s="5" t="s">
        <v>10</v>
      </c>
      <c r="G136" s="2" t="s">
        <v>23</v>
      </c>
      <c r="H136" s="13"/>
    </row>
    <row r="137" spans="1:9" x14ac:dyDescent="0.2">
      <c r="A137" s="11">
        <v>108</v>
      </c>
      <c r="B137" s="5" t="s">
        <v>804</v>
      </c>
      <c r="C137" s="11">
        <v>31190261041</v>
      </c>
      <c r="D137" s="5" t="s">
        <v>805</v>
      </c>
      <c r="E137" s="8">
        <v>161.63</v>
      </c>
      <c r="F137" s="5" t="s">
        <v>10</v>
      </c>
      <c r="G137" s="2" t="s">
        <v>23</v>
      </c>
    </row>
    <row r="138" spans="1:9" x14ac:dyDescent="0.2">
      <c r="A138" s="11">
        <v>109</v>
      </c>
      <c r="B138" s="5" t="s">
        <v>265</v>
      </c>
      <c r="C138" s="11">
        <v>63988426425</v>
      </c>
      <c r="D138" s="5" t="s">
        <v>266</v>
      </c>
      <c r="E138" s="8">
        <v>43398.8</v>
      </c>
      <c r="F138" s="5" t="s">
        <v>10</v>
      </c>
      <c r="G138" s="2" t="s">
        <v>23</v>
      </c>
    </row>
    <row r="139" spans="1:9" x14ac:dyDescent="0.2">
      <c r="A139" s="11">
        <v>110</v>
      </c>
      <c r="B139" s="5" t="s">
        <v>267</v>
      </c>
      <c r="C139" s="12" t="s">
        <v>269</v>
      </c>
      <c r="D139" s="5" t="s">
        <v>268</v>
      </c>
      <c r="E139" s="8">
        <v>16325</v>
      </c>
      <c r="F139" s="5" t="s">
        <v>10</v>
      </c>
      <c r="G139" s="2" t="s">
        <v>23</v>
      </c>
    </row>
    <row r="140" spans="1:9" x14ac:dyDescent="0.2">
      <c r="A140" s="11">
        <v>111</v>
      </c>
      <c r="B140" s="5" t="s">
        <v>270</v>
      </c>
      <c r="C140" s="11">
        <v>31174430130</v>
      </c>
      <c r="D140" s="5" t="s">
        <v>271</v>
      </c>
      <c r="E140" s="8">
        <v>209.49</v>
      </c>
      <c r="F140" s="5" t="s">
        <v>10</v>
      </c>
      <c r="G140" s="2" t="s">
        <v>112</v>
      </c>
    </row>
    <row r="141" spans="1:9" x14ac:dyDescent="0.2">
      <c r="A141" s="11">
        <v>112</v>
      </c>
      <c r="B141" s="5" t="s">
        <v>272</v>
      </c>
      <c r="C141" s="11">
        <v>96514832734</v>
      </c>
      <c r="D141" s="5" t="s">
        <v>273</v>
      </c>
      <c r="E141" s="8">
        <v>5000</v>
      </c>
      <c r="F141" s="5" t="s">
        <v>10</v>
      </c>
      <c r="G141" s="2" t="s">
        <v>23</v>
      </c>
    </row>
    <row r="142" spans="1:9" x14ac:dyDescent="0.2">
      <c r="A142" s="11">
        <v>113</v>
      </c>
      <c r="B142" s="5" t="s">
        <v>809</v>
      </c>
      <c r="C142" s="11" t="s">
        <v>811</v>
      </c>
      <c r="D142" s="5" t="s">
        <v>810</v>
      </c>
      <c r="E142" s="8">
        <v>310</v>
      </c>
      <c r="F142" s="5" t="s">
        <v>10</v>
      </c>
      <c r="G142" s="2" t="s">
        <v>23</v>
      </c>
    </row>
    <row r="143" spans="1:9" x14ac:dyDescent="0.2">
      <c r="A143" s="11">
        <v>114</v>
      </c>
      <c r="B143" s="5" t="s">
        <v>276</v>
      </c>
      <c r="C143" s="11">
        <v>64546066176</v>
      </c>
      <c r="D143" s="5" t="s">
        <v>277</v>
      </c>
      <c r="E143" s="8">
        <v>1287.96</v>
      </c>
      <c r="F143" s="5" t="s">
        <v>10</v>
      </c>
      <c r="G143" s="2" t="s">
        <v>23</v>
      </c>
    </row>
    <row r="144" spans="1:9" x14ac:dyDescent="0.2">
      <c r="A144" s="11">
        <v>115</v>
      </c>
      <c r="B144" s="5" t="s">
        <v>806</v>
      </c>
      <c r="C144" s="11" t="s">
        <v>808</v>
      </c>
      <c r="D144" s="5" t="s">
        <v>807</v>
      </c>
      <c r="E144" s="8">
        <v>2040.4</v>
      </c>
      <c r="F144" s="5" t="s">
        <v>10</v>
      </c>
      <c r="G144" s="2" t="s">
        <v>23</v>
      </c>
    </row>
    <row r="145" spans="1:7" x14ac:dyDescent="0.2">
      <c r="A145" s="11">
        <v>116</v>
      </c>
      <c r="B145" s="5" t="s">
        <v>812</v>
      </c>
      <c r="C145" s="11">
        <v>93716144137</v>
      </c>
      <c r="D145" s="5" t="s">
        <v>813</v>
      </c>
      <c r="E145" s="8">
        <v>391.2</v>
      </c>
      <c r="F145" s="5" t="s">
        <v>10</v>
      </c>
      <c r="G145" s="2" t="s">
        <v>23</v>
      </c>
    </row>
    <row r="146" spans="1:7" x14ac:dyDescent="0.2">
      <c r="A146" s="11">
        <v>117</v>
      </c>
      <c r="B146" s="5" t="s">
        <v>814</v>
      </c>
      <c r="C146" s="11" t="s">
        <v>816</v>
      </c>
      <c r="D146" s="5" t="s">
        <v>815</v>
      </c>
      <c r="E146" s="8">
        <v>16950</v>
      </c>
      <c r="F146" s="5" t="s">
        <v>10</v>
      </c>
      <c r="G146" s="2" t="s">
        <v>23</v>
      </c>
    </row>
    <row r="147" spans="1:7" x14ac:dyDescent="0.2">
      <c r="A147" s="11">
        <v>118</v>
      </c>
      <c r="B147" s="5" t="s">
        <v>817</v>
      </c>
      <c r="C147" s="11">
        <v>41333730825</v>
      </c>
      <c r="D147" s="5" t="s">
        <v>818</v>
      </c>
      <c r="E147" s="8">
        <v>1215.6199999999999</v>
      </c>
      <c r="F147" s="5" t="s">
        <v>10</v>
      </c>
      <c r="G147" s="2" t="s">
        <v>23</v>
      </c>
    </row>
    <row r="148" spans="1:7" x14ac:dyDescent="0.2">
      <c r="A148" s="11">
        <v>119</v>
      </c>
      <c r="B148" s="5" t="s">
        <v>642</v>
      </c>
      <c r="C148" s="11">
        <v>84996591256</v>
      </c>
      <c r="D148" s="5" t="s">
        <v>643</v>
      </c>
      <c r="E148" s="8">
        <f>296.38+325.85</f>
        <v>622.23</v>
      </c>
      <c r="F148" s="5" t="s">
        <v>10</v>
      </c>
      <c r="G148" s="2" t="s">
        <v>23</v>
      </c>
    </row>
    <row r="149" spans="1:7" ht="12.75" thickBot="1" x14ac:dyDescent="0.25">
      <c r="A149" s="11">
        <v>120</v>
      </c>
      <c r="B149" s="5" t="s">
        <v>819</v>
      </c>
      <c r="C149" s="11">
        <v>30568370357</v>
      </c>
      <c r="D149" s="5" t="s">
        <v>820</v>
      </c>
      <c r="E149" s="15">
        <v>326.25</v>
      </c>
      <c r="F149" s="19" t="s">
        <v>10</v>
      </c>
      <c r="G149" s="28" t="s">
        <v>287</v>
      </c>
    </row>
    <row r="150" spans="1:7" x14ac:dyDescent="0.2">
      <c r="A150" s="49">
        <v>121</v>
      </c>
      <c r="B150" s="47" t="s">
        <v>293</v>
      </c>
      <c r="C150" s="49">
        <v>65952859647</v>
      </c>
      <c r="D150" s="47" t="s">
        <v>295</v>
      </c>
      <c r="E150" s="16">
        <v>8297.5</v>
      </c>
      <c r="F150" s="64" t="s">
        <v>10</v>
      </c>
      <c r="G150" s="31" t="s">
        <v>294</v>
      </c>
    </row>
    <row r="151" spans="1:7" ht="12.75" thickBot="1" x14ac:dyDescent="0.25">
      <c r="A151" s="50"/>
      <c r="B151" s="48"/>
      <c r="C151" s="50"/>
      <c r="D151" s="48"/>
      <c r="E151" s="18">
        <v>39913.75</v>
      </c>
      <c r="F151" s="65"/>
      <c r="G151" s="32" t="s">
        <v>23</v>
      </c>
    </row>
    <row r="152" spans="1:7" x14ac:dyDescent="0.2">
      <c r="A152" s="11">
        <v>122</v>
      </c>
      <c r="B152" s="5" t="s">
        <v>296</v>
      </c>
      <c r="C152" s="11">
        <v>83416546499</v>
      </c>
      <c r="D152" s="5" t="s">
        <v>299</v>
      </c>
      <c r="E152" s="17">
        <v>37.49</v>
      </c>
      <c r="F152" s="33" t="s">
        <v>10</v>
      </c>
      <c r="G152" s="34" t="s">
        <v>64</v>
      </c>
    </row>
    <row r="153" spans="1:7" x14ac:dyDescent="0.2">
      <c r="A153" s="11">
        <v>123</v>
      </c>
      <c r="B153" s="5" t="s">
        <v>297</v>
      </c>
      <c r="C153" s="11">
        <v>72836081238</v>
      </c>
      <c r="D153" s="5" t="s">
        <v>298</v>
      </c>
      <c r="E153" s="8">
        <v>32575</v>
      </c>
      <c r="F153" s="5" t="s">
        <v>10</v>
      </c>
      <c r="G153" s="2" t="s">
        <v>23</v>
      </c>
    </row>
    <row r="154" spans="1:7" x14ac:dyDescent="0.2">
      <c r="A154" s="11">
        <v>124</v>
      </c>
      <c r="B154" s="5" t="s">
        <v>17</v>
      </c>
      <c r="C154" s="11" t="s">
        <v>17</v>
      </c>
      <c r="D154" s="5" t="s">
        <v>17</v>
      </c>
      <c r="E154" s="8">
        <v>34862.720000000001</v>
      </c>
      <c r="F154" s="5" t="s">
        <v>10</v>
      </c>
      <c r="G154" s="2" t="s">
        <v>300</v>
      </c>
    </row>
    <row r="155" spans="1:7" x14ac:dyDescent="0.2">
      <c r="A155" s="11">
        <v>125</v>
      </c>
      <c r="B155" s="5" t="s">
        <v>301</v>
      </c>
      <c r="C155" s="11">
        <v>60314119747</v>
      </c>
      <c r="D155" s="5" t="s">
        <v>298</v>
      </c>
      <c r="E155" s="8">
        <v>118620.45</v>
      </c>
      <c r="F155" s="5" t="s">
        <v>10</v>
      </c>
      <c r="G155" s="2" t="s">
        <v>23</v>
      </c>
    </row>
    <row r="156" spans="1:7" x14ac:dyDescent="0.2">
      <c r="A156" s="11">
        <v>126</v>
      </c>
      <c r="B156" s="5" t="s">
        <v>302</v>
      </c>
      <c r="C156" s="11" t="s">
        <v>303</v>
      </c>
      <c r="D156" s="5" t="s">
        <v>304</v>
      </c>
      <c r="E156" s="8">
        <v>6368.71</v>
      </c>
      <c r="F156" s="5" t="s">
        <v>10</v>
      </c>
      <c r="G156" s="2" t="s">
        <v>23</v>
      </c>
    </row>
    <row r="157" spans="1:7" x14ac:dyDescent="0.2">
      <c r="A157" s="11">
        <v>127</v>
      </c>
      <c r="B157" s="5" t="s">
        <v>682</v>
      </c>
      <c r="C157" s="11" t="s">
        <v>683</v>
      </c>
      <c r="D157" s="5" t="s">
        <v>684</v>
      </c>
      <c r="E157" s="8">
        <v>19125</v>
      </c>
      <c r="F157" s="5" t="s">
        <v>10</v>
      </c>
      <c r="G157" s="2" t="s">
        <v>23</v>
      </c>
    </row>
    <row r="158" spans="1:7" x14ac:dyDescent="0.2">
      <c r="A158" s="11">
        <v>128</v>
      </c>
      <c r="B158" s="5" t="s">
        <v>308</v>
      </c>
      <c r="C158" s="12" t="s">
        <v>310</v>
      </c>
      <c r="D158" s="5" t="s">
        <v>309</v>
      </c>
      <c r="E158" s="8">
        <v>9825</v>
      </c>
      <c r="F158" s="5" t="s">
        <v>10</v>
      </c>
      <c r="G158" s="2" t="s">
        <v>23</v>
      </c>
    </row>
    <row r="159" spans="1:7" x14ac:dyDescent="0.2">
      <c r="A159" s="11">
        <v>129</v>
      </c>
      <c r="B159" s="5" t="s">
        <v>311</v>
      </c>
      <c r="C159" s="11">
        <v>95243482140</v>
      </c>
      <c r="D159" s="5" t="s">
        <v>312</v>
      </c>
      <c r="E159" s="8">
        <v>3034.91</v>
      </c>
      <c r="F159" s="5" t="s">
        <v>10</v>
      </c>
      <c r="G159" s="2" t="s">
        <v>23</v>
      </c>
    </row>
    <row r="160" spans="1:7" x14ac:dyDescent="0.2">
      <c r="A160" s="11">
        <v>130</v>
      </c>
      <c r="B160" s="5" t="s">
        <v>313</v>
      </c>
      <c r="C160" s="11">
        <v>74867487620</v>
      </c>
      <c r="D160" s="5" t="s">
        <v>314</v>
      </c>
      <c r="E160" s="8">
        <v>12413.31</v>
      </c>
      <c r="F160" s="5" t="s">
        <v>10</v>
      </c>
      <c r="G160" s="2" t="s">
        <v>23</v>
      </c>
    </row>
    <row r="161" spans="1:12" x14ac:dyDescent="0.2">
      <c r="A161" s="11">
        <v>131</v>
      </c>
      <c r="B161" s="5" t="s">
        <v>315</v>
      </c>
      <c r="C161" s="11">
        <v>98656691838</v>
      </c>
      <c r="D161" s="5" t="s">
        <v>316</v>
      </c>
      <c r="E161" s="8">
        <v>2975</v>
      </c>
      <c r="F161" s="5" t="s">
        <v>10</v>
      </c>
      <c r="G161" s="2" t="s">
        <v>23</v>
      </c>
    </row>
    <row r="162" spans="1:12" x14ac:dyDescent="0.2">
      <c r="A162" s="11">
        <v>132</v>
      </c>
      <c r="B162" s="5" t="s">
        <v>821</v>
      </c>
      <c r="C162" s="11">
        <v>58965834953</v>
      </c>
      <c r="D162" s="5" t="s">
        <v>822</v>
      </c>
      <c r="E162" s="8">
        <v>300</v>
      </c>
      <c r="F162" s="5" t="s">
        <v>10</v>
      </c>
      <c r="G162" s="2" t="s">
        <v>287</v>
      </c>
    </row>
    <row r="163" spans="1:12" x14ac:dyDescent="0.2">
      <c r="A163" s="11">
        <v>133</v>
      </c>
      <c r="B163" s="5" t="s">
        <v>321</v>
      </c>
      <c r="C163" s="11">
        <v>66346732180</v>
      </c>
      <c r="D163" s="5" t="s">
        <v>322</v>
      </c>
      <c r="E163" s="8">
        <v>3350</v>
      </c>
      <c r="F163" s="5" t="s">
        <v>10</v>
      </c>
      <c r="G163" s="2" t="s">
        <v>243</v>
      </c>
    </row>
    <row r="164" spans="1:12" x14ac:dyDescent="0.2">
      <c r="A164" s="11">
        <v>134</v>
      </c>
      <c r="B164" s="5" t="s">
        <v>323</v>
      </c>
      <c r="C164" s="11">
        <v>15907062900</v>
      </c>
      <c r="D164" s="5" t="s">
        <v>325</v>
      </c>
      <c r="E164" s="8">
        <v>9525.17</v>
      </c>
      <c r="F164" s="5" t="s">
        <v>10</v>
      </c>
      <c r="G164" s="2" t="s">
        <v>324</v>
      </c>
    </row>
    <row r="165" spans="1:12" x14ac:dyDescent="0.2">
      <c r="A165" s="11">
        <v>135</v>
      </c>
      <c r="B165" s="5" t="s">
        <v>644</v>
      </c>
      <c r="C165" s="11">
        <v>63182808929</v>
      </c>
      <c r="D165" s="5" t="s">
        <v>645</v>
      </c>
      <c r="E165" s="8">
        <v>290.99</v>
      </c>
      <c r="F165" s="5" t="s">
        <v>10</v>
      </c>
      <c r="G165" s="2" t="s">
        <v>23</v>
      </c>
    </row>
    <row r="166" spans="1:12" x14ac:dyDescent="0.2">
      <c r="A166" s="11">
        <v>136</v>
      </c>
      <c r="B166" s="5" t="s">
        <v>823</v>
      </c>
      <c r="C166" s="11">
        <v>43394280046</v>
      </c>
      <c r="D166" s="5" t="s">
        <v>824</v>
      </c>
      <c r="E166" s="8">
        <v>164.96</v>
      </c>
      <c r="F166" s="5" t="s">
        <v>10</v>
      </c>
      <c r="G166" s="2" t="s">
        <v>176</v>
      </c>
    </row>
    <row r="167" spans="1:12" x14ac:dyDescent="0.2">
      <c r="A167" s="11">
        <v>137</v>
      </c>
      <c r="B167" s="5" t="s">
        <v>332</v>
      </c>
      <c r="C167" s="12" t="s">
        <v>334</v>
      </c>
      <c r="D167" s="5" t="s">
        <v>333</v>
      </c>
      <c r="E167" s="8">
        <v>144.18</v>
      </c>
      <c r="F167" s="5" t="s">
        <v>10</v>
      </c>
      <c r="G167" s="2" t="s">
        <v>330</v>
      </c>
    </row>
    <row r="168" spans="1:12" x14ac:dyDescent="0.2">
      <c r="A168" s="11">
        <v>138</v>
      </c>
      <c r="B168" s="5" t="s">
        <v>646</v>
      </c>
      <c r="C168" s="11">
        <v>63652843508</v>
      </c>
      <c r="D168" s="5" t="s">
        <v>647</v>
      </c>
      <c r="E168" s="8">
        <v>203.06</v>
      </c>
      <c r="F168" s="5" t="s">
        <v>10</v>
      </c>
      <c r="G168" s="2" t="s">
        <v>287</v>
      </c>
    </row>
    <row r="169" spans="1:12" x14ac:dyDescent="0.2">
      <c r="A169" s="11">
        <v>139</v>
      </c>
      <c r="B169" s="5" t="s">
        <v>337</v>
      </c>
      <c r="C169" s="11">
        <v>97994010225</v>
      </c>
      <c r="D169" s="5" t="s">
        <v>338</v>
      </c>
      <c r="E169" s="8">
        <v>4153.9399999999996</v>
      </c>
      <c r="F169" s="5" t="s">
        <v>10</v>
      </c>
      <c r="G169" s="2" t="s">
        <v>23</v>
      </c>
    </row>
    <row r="170" spans="1:12" x14ac:dyDescent="0.2">
      <c r="A170" s="11">
        <v>140</v>
      </c>
      <c r="B170" s="5" t="s">
        <v>828</v>
      </c>
      <c r="C170" s="11">
        <v>79247590666</v>
      </c>
      <c r="D170" s="5" t="s">
        <v>829</v>
      </c>
      <c r="E170" s="8">
        <v>1913.64</v>
      </c>
      <c r="F170" s="5" t="s">
        <v>10</v>
      </c>
      <c r="G170" s="2" t="s">
        <v>287</v>
      </c>
    </row>
    <row r="171" spans="1:12" x14ac:dyDescent="0.2">
      <c r="A171" s="11">
        <v>141</v>
      </c>
      <c r="B171" s="5" t="s">
        <v>341</v>
      </c>
      <c r="C171" s="11">
        <v>78969071801</v>
      </c>
      <c r="D171" s="5" t="s">
        <v>342</v>
      </c>
      <c r="E171" s="8">
        <v>1940.92</v>
      </c>
      <c r="F171" s="5" t="s">
        <v>10</v>
      </c>
      <c r="G171" s="2" t="s">
        <v>23</v>
      </c>
      <c r="J171" s="13"/>
    </row>
    <row r="172" spans="1:12" x14ac:dyDescent="0.2">
      <c r="A172" s="11">
        <v>142</v>
      </c>
      <c r="B172" s="5" t="s">
        <v>825</v>
      </c>
      <c r="C172" s="11" t="s">
        <v>826</v>
      </c>
      <c r="D172" s="5" t="s">
        <v>827</v>
      </c>
      <c r="E172" s="8">
        <v>5760</v>
      </c>
      <c r="F172" s="5" t="s">
        <v>10</v>
      </c>
      <c r="G172" s="2" t="s">
        <v>23</v>
      </c>
    </row>
    <row r="173" spans="1:12" x14ac:dyDescent="0.2">
      <c r="A173" s="11">
        <v>143</v>
      </c>
      <c r="B173" s="5" t="s">
        <v>347</v>
      </c>
      <c r="C173" s="11">
        <v>51892779522</v>
      </c>
      <c r="D173" s="5" t="s">
        <v>348</v>
      </c>
      <c r="E173" s="8">
        <v>4591.8</v>
      </c>
      <c r="F173" s="5" t="s">
        <v>10</v>
      </c>
      <c r="G173" s="2" t="s">
        <v>23</v>
      </c>
      <c r="L173" s="21"/>
    </row>
    <row r="174" spans="1:12" x14ac:dyDescent="0.2">
      <c r="A174" s="11">
        <v>144</v>
      </c>
      <c r="B174" s="5" t="s">
        <v>364</v>
      </c>
      <c r="C174" s="11">
        <v>42769559951</v>
      </c>
      <c r="D174" s="5" t="s">
        <v>365</v>
      </c>
      <c r="E174" s="8">
        <v>8727.2999999999993</v>
      </c>
      <c r="F174" s="5" t="s">
        <v>10</v>
      </c>
      <c r="G174" s="2" t="s">
        <v>23</v>
      </c>
    </row>
    <row r="175" spans="1:12" x14ac:dyDescent="0.2">
      <c r="A175" s="11">
        <v>145</v>
      </c>
      <c r="B175" s="5" t="s">
        <v>372</v>
      </c>
      <c r="C175" s="11">
        <v>64021574271</v>
      </c>
      <c r="D175" s="5" t="s">
        <v>373</v>
      </c>
      <c r="E175" s="8">
        <v>387.73</v>
      </c>
      <c r="F175" s="5" t="s">
        <v>10</v>
      </c>
      <c r="G175" s="2" t="s">
        <v>23</v>
      </c>
    </row>
    <row r="176" spans="1:12" x14ac:dyDescent="0.2">
      <c r="A176" s="11">
        <v>146</v>
      </c>
      <c r="B176" s="5" t="s">
        <v>374</v>
      </c>
      <c r="C176" s="11">
        <v>48249084626</v>
      </c>
      <c r="D176" s="5" t="s">
        <v>375</v>
      </c>
      <c r="E176" s="8">
        <v>2391.46</v>
      </c>
      <c r="F176" s="5" t="s">
        <v>10</v>
      </c>
      <c r="G176" s="2" t="s">
        <v>23</v>
      </c>
    </row>
    <row r="177" spans="1:7" x14ac:dyDescent="0.2">
      <c r="A177" s="11">
        <v>147</v>
      </c>
      <c r="B177" s="5" t="s">
        <v>376</v>
      </c>
      <c r="C177" s="11">
        <v>26901839603</v>
      </c>
      <c r="D177" s="5" t="s">
        <v>377</v>
      </c>
      <c r="E177" s="8">
        <v>995.63</v>
      </c>
      <c r="F177" s="5" t="s">
        <v>10</v>
      </c>
      <c r="G177" s="2" t="s">
        <v>23</v>
      </c>
    </row>
    <row r="178" spans="1:7" x14ac:dyDescent="0.2">
      <c r="A178" s="11">
        <v>148</v>
      </c>
      <c r="B178" s="5" t="s">
        <v>380</v>
      </c>
      <c r="C178" s="11">
        <v>52641439848</v>
      </c>
      <c r="D178" s="5" t="s">
        <v>381</v>
      </c>
      <c r="E178" s="8">
        <v>360.68</v>
      </c>
      <c r="F178" s="5" t="s">
        <v>10</v>
      </c>
      <c r="G178" s="2" t="s">
        <v>23</v>
      </c>
    </row>
    <row r="179" spans="1:7" x14ac:dyDescent="0.2">
      <c r="A179" s="11">
        <v>149</v>
      </c>
      <c r="B179" s="5" t="s">
        <v>648</v>
      </c>
      <c r="C179" s="12">
        <v>80423934513</v>
      </c>
      <c r="D179" s="5" t="s">
        <v>649</v>
      </c>
      <c r="E179" s="8">
        <v>90.39</v>
      </c>
      <c r="F179" s="5" t="s">
        <v>10</v>
      </c>
      <c r="G179" s="2" t="s">
        <v>260</v>
      </c>
    </row>
    <row r="180" spans="1:7" x14ac:dyDescent="0.2">
      <c r="A180" s="11">
        <v>150</v>
      </c>
      <c r="B180" s="5" t="s">
        <v>382</v>
      </c>
      <c r="C180" s="11">
        <v>76080865307</v>
      </c>
      <c r="D180" s="5" t="s">
        <v>383</v>
      </c>
      <c r="E180" s="8">
        <v>38.159999999999997</v>
      </c>
      <c r="F180" s="5" t="s">
        <v>10</v>
      </c>
      <c r="G180" s="2" t="s">
        <v>287</v>
      </c>
    </row>
    <row r="181" spans="1:7" x14ac:dyDescent="0.2">
      <c r="A181" s="11">
        <v>151</v>
      </c>
      <c r="B181" s="5" t="s">
        <v>386</v>
      </c>
      <c r="C181" s="11">
        <v>60365429880</v>
      </c>
      <c r="D181" s="5" t="s">
        <v>387</v>
      </c>
      <c r="E181" s="8">
        <v>34.200000000000003</v>
      </c>
      <c r="F181" s="5" t="s">
        <v>10</v>
      </c>
      <c r="G181" s="2" t="s">
        <v>23</v>
      </c>
    </row>
    <row r="182" spans="1:7" x14ac:dyDescent="0.2">
      <c r="A182" s="11">
        <v>152</v>
      </c>
      <c r="B182" s="5" t="s">
        <v>391</v>
      </c>
      <c r="C182" s="11">
        <v>37879152548</v>
      </c>
      <c r="D182" s="5" t="s">
        <v>392</v>
      </c>
      <c r="E182" s="8">
        <v>2377.1999999999998</v>
      </c>
      <c r="F182" s="5" t="s">
        <v>10</v>
      </c>
      <c r="G182" s="2" t="s">
        <v>23</v>
      </c>
    </row>
    <row r="183" spans="1:7" x14ac:dyDescent="0.2">
      <c r="A183" s="11">
        <v>153</v>
      </c>
      <c r="B183" s="5" t="s">
        <v>393</v>
      </c>
      <c r="C183" s="11">
        <v>90439696130</v>
      </c>
      <c r="D183" s="5" t="s">
        <v>394</v>
      </c>
      <c r="E183" s="8">
        <v>21.38</v>
      </c>
      <c r="F183" s="5" t="s">
        <v>10</v>
      </c>
      <c r="G183" s="2" t="s">
        <v>23</v>
      </c>
    </row>
    <row r="184" spans="1:7" x14ac:dyDescent="0.2">
      <c r="A184" s="11">
        <v>154</v>
      </c>
      <c r="B184" s="5" t="s">
        <v>395</v>
      </c>
      <c r="C184" s="11">
        <v>39048902955</v>
      </c>
      <c r="D184" s="5" t="s">
        <v>396</v>
      </c>
      <c r="E184" s="8">
        <v>430.96</v>
      </c>
      <c r="F184" s="5" t="s">
        <v>10</v>
      </c>
      <c r="G184" s="2" t="s">
        <v>64</v>
      </c>
    </row>
    <row r="185" spans="1:7" x14ac:dyDescent="0.2">
      <c r="A185" s="11">
        <v>155</v>
      </c>
      <c r="B185" s="5" t="s">
        <v>397</v>
      </c>
      <c r="C185" s="11">
        <v>85375838060</v>
      </c>
      <c r="D185" s="5" t="s">
        <v>398</v>
      </c>
      <c r="E185" s="8">
        <v>28.55</v>
      </c>
      <c r="F185" s="5" t="s">
        <v>10</v>
      </c>
      <c r="G185" s="2" t="s">
        <v>64</v>
      </c>
    </row>
    <row r="186" spans="1:7" x14ac:dyDescent="0.2">
      <c r="A186" s="11">
        <v>156</v>
      </c>
      <c r="B186" s="5" t="s">
        <v>399</v>
      </c>
      <c r="C186" s="11">
        <v>70140364776</v>
      </c>
      <c r="D186" s="5" t="s">
        <v>400</v>
      </c>
      <c r="E186" s="8">
        <v>10976.28</v>
      </c>
      <c r="F186" s="5" t="s">
        <v>10</v>
      </c>
      <c r="G186" s="2" t="s">
        <v>263</v>
      </c>
    </row>
    <row r="187" spans="1:7" x14ac:dyDescent="0.2">
      <c r="A187" s="11">
        <v>157</v>
      </c>
      <c r="B187" s="5" t="s">
        <v>401</v>
      </c>
      <c r="C187" s="11">
        <v>55614719992</v>
      </c>
      <c r="D187" s="5" t="s">
        <v>402</v>
      </c>
      <c r="E187" s="8">
        <v>1669.03</v>
      </c>
      <c r="F187" s="5" t="s">
        <v>10</v>
      </c>
      <c r="G187" s="2" t="s">
        <v>23</v>
      </c>
    </row>
    <row r="188" spans="1:7" x14ac:dyDescent="0.2">
      <c r="A188" s="11">
        <v>158</v>
      </c>
      <c r="B188" s="5" t="s">
        <v>403</v>
      </c>
      <c r="C188" s="11">
        <v>95325472047</v>
      </c>
      <c r="D188" s="5" t="s">
        <v>404</v>
      </c>
      <c r="E188" s="8">
        <v>2313.9699999999998</v>
      </c>
      <c r="F188" s="5" t="s">
        <v>10</v>
      </c>
      <c r="G188" s="2" t="s">
        <v>23</v>
      </c>
    </row>
    <row r="189" spans="1:7" x14ac:dyDescent="0.2">
      <c r="A189" s="11">
        <v>159</v>
      </c>
      <c r="B189" s="5" t="s">
        <v>405</v>
      </c>
      <c r="C189" s="11">
        <v>38411868043</v>
      </c>
      <c r="D189" s="5" t="s">
        <v>406</v>
      </c>
      <c r="E189" s="8">
        <v>3355</v>
      </c>
      <c r="F189" s="5" t="s">
        <v>10</v>
      </c>
      <c r="G189" s="2" t="s">
        <v>23</v>
      </c>
    </row>
    <row r="190" spans="1:7" x14ac:dyDescent="0.2">
      <c r="A190" s="11">
        <v>160</v>
      </c>
      <c r="B190" s="5" t="s">
        <v>407</v>
      </c>
      <c r="C190" s="11">
        <v>89027343720</v>
      </c>
      <c r="D190" s="5" t="s">
        <v>408</v>
      </c>
      <c r="E190" s="8">
        <v>1304.83</v>
      </c>
      <c r="F190" s="5" t="s">
        <v>10</v>
      </c>
      <c r="G190" s="2" t="s">
        <v>23</v>
      </c>
    </row>
    <row r="191" spans="1:7" x14ac:dyDescent="0.2">
      <c r="A191" s="11">
        <v>161</v>
      </c>
      <c r="B191" s="5" t="s">
        <v>411</v>
      </c>
      <c r="C191" s="11">
        <v>110752628</v>
      </c>
      <c r="D191" s="5" t="s">
        <v>414</v>
      </c>
      <c r="E191" s="8">
        <v>7830.37</v>
      </c>
      <c r="F191" s="5" t="s">
        <v>10</v>
      </c>
      <c r="G191" s="2" t="s">
        <v>23</v>
      </c>
    </row>
    <row r="192" spans="1:7" x14ac:dyDescent="0.2">
      <c r="A192" s="11">
        <v>162</v>
      </c>
      <c r="B192" s="5" t="s">
        <v>412</v>
      </c>
      <c r="C192" s="11">
        <v>85611744662</v>
      </c>
      <c r="D192" s="5" t="s">
        <v>413</v>
      </c>
      <c r="E192" s="8">
        <v>182.11</v>
      </c>
      <c r="F192" s="5" t="s">
        <v>10</v>
      </c>
      <c r="G192" s="2" t="s">
        <v>23</v>
      </c>
    </row>
    <row r="193" spans="1:7" x14ac:dyDescent="0.2">
      <c r="A193" s="11">
        <v>163</v>
      </c>
      <c r="B193" s="5" t="s">
        <v>650</v>
      </c>
      <c r="C193" s="11">
        <v>64870810884</v>
      </c>
      <c r="D193" s="5" t="s">
        <v>651</v>
      </c>
      <c r="E193" s="8">
        <v>72</v>
      </c>
      <c r="F193" s="5" t="s">
        <v>10</v>
      </c>
      <c r="G193" s="2" t="s">
        <v>23</v>
      </c>
    </row>
    <row r="194" spans="1:7" x14ac:dyDescent="0.2">
      <c r="A194" s="11">
        <v>164</v>
      </c>
      <c r="B194" s="5" t="s">
        <v>420</v>
      </c>
      <c r="C194" s="11">
        <v>57495737984</v>
      </c>
      <c r="D194" s="5" t="s">
        <v>421</v>
      </c>
      <c r="E194" s="8">
        <v>655.59</v>
      </c>
      <c r="F194" s="5" t="s">
        <v>10</v>
      </c>
      <c r="G194" s="2" t="s">
        <v>287</v>
      </c>
    </row>
    <row r="195" spans="1:7" x14ac:dyDescent="0.2">
      <c r="A195" s="11">
        <v>165</v>
      </c>
      <c r="B195" s="5" t="s">
        <v>428</v>
      </c>
      <c r="C195" s="11">
        <v>53785632625</v>
      </c>
      <c r="D195" s="5" t="s">
        <v>429</v>
      </c>
      <c r="E195" s="8">
        <v>4397.95</v>
      </c>
      <c r="F195" s="5" t="s">
        <v>10</v>
      </c>
      <c r="G195" s="2" t="s">
        <v>23</v>
      </c>
    </row>
    <row r="196" spans="1:7" x14ac:dyDescent="0.2">
      <c r="A196" s="11">
        <v>166</v>
      </c>
      <c r="B196" s="5" t="s">
        <v>430</v>
      </c>
      <c r="C196" s="11">
        <v>39881074944</v>
      </c>
      <c r="D196" s="5" t="s">
        <v>431</v>
      </c>
      <c r="E196" s="8">
        <v>249.95</v>
      </c>
      <c r="F196" s="5" t="s">
        <v>10</v>
      </c>
      <c r="G196" s="2" t="s">
        <v>23</v>
      </c>
    </row>
    <row r="197" spans="1:7" x14ac:dyDescent="0.2">
      <c r="A197" s="11">
        <v>167</v>
      </c>
      <c r="B197" s="5" t="s">
        <v>432</v>
      </c>
      <c r="C197" s="11">
        <v>48633701387</v>
      </c>
      <c r="D197" s="5" t="s">
        <v>433</v>
      </c>
      <c r="E197" s="8">
        <v>73.69</v>
      </c>
      <c r="F197" s="5" t="s">
        <v>10</v>
      </c>
      <c r="G197" s="2" t="s">
        <v>23</v>
      </c>
    </row>
    <row r="198" spans="1:7" x14ac:dyDescent="0.2">
      <c r="A198" s="11">
        <v>168</v>
      </c>
      <c r="B198" s="5" t="s">
        <v>434</v>
      </c>
      <c r="C198" s="11" t="s">
        <v>436</v>
      </c>
      <c r="D198" s="5" t="s">
        <v>435</v>
      </c>
      <c r="E198" s="8">
        <v>4865.6000000000004</v>
      </c>
      <c r="F198" s="5" t="s">
        <v>10</v>
      </c>
      <c r="G198" s="2" t="s">
        <v>130</v>
      </c>
    </row>
    <row r="199" spans="1:7" x14ac:dyDescent="0.2">
      <c r="A199" s="11">
        <v>169</v>
      </c>
      <c r="B199" s="5" t="s">
        <v>437</v>
      </c>
      <c r="C199" s="11">
        <v>76147579166</v>
      </c>
      <c r="D199" s="5" t="s">
        <v>438</v>
      </c>
      <c r="E199" s="8">
        <v>74.16</v>
      </c>
      <c r="F199" s="5" t="s">
        <v>10</v>
      </c>
      <c r="G199" s="2" t="s">
        <v>23</v>
      </c>
    </row>
    <row r="200" spans="1:7" x14ac:dyDescent="0.2">
      <c r="A200" s="11">
        <v>170</v>
      </c>
      <c r="B200" s="5" t="s">
        <v>439</v>
      </c>
      <c r="C200" s="11">
        <v>48841983787</v>
      </c>
      <c r="D200" s="5" t="s">
        <v>440</v>
      </c>
      <c r="E200" s="8">
        <v>4755.63</v>
      </c>
      <c r="F200" s="5" t="s">
        <v>10</v>
      </c>
      <c r="G200" s="2" t="s">
        <v>23</v>
      </c>
    </row>
    <row r="201" spans="1:7" x14ac:dyDescent="0.2">
      <c r="A201" s="11">
        <v>171</v>
      </c>
      <c r="B201" s="5" t="s">
        <v>441</v>
      </c>
      <c r="C201" s="11">
        <v>12443607100</v>
      </c>
      <c r="D201" s="5" t="s">
        <v>442</v>
      </c>
      <c r="E201" s="8">
        <v>2623.38</v>
      </c>
      <c r="F201" s="5" t="s">
        <v>10</v>
      </c>
      <c r="G201" s="2" t="s">
        <v>23</v>
      </c>
    </row>
    <row r="202" spans="1:7" x14ac:dyDescent="0.2">
      <c r="A202" s="11">
        <v>172</v>
      </c>
      <c r="B202" s="5" t="s">
        <v>443</v>
      </c>
      <c r="C202" s="11" t="s">
        <v>17</v>
      </c>
      <c r="D202" s="5" t="s">
        <v>17</v>
      </c>
      <c r="E202" s="8">
        <v>200</v>
      </c>
      <c r="F202" s="5" t="s">
        <v>10</v>
      </c>
      <c r="G202" s="2" t="s">
        <v>179</v>
      </c>
    </row>
    <row r="203" spans="1:7" x14ac:dyDescent="0.2">
      <c r="A203" s="11">
        <v>173</v>
      </c>
      <c r="B203" s="5" t="s">
        <v>768</v>
      </c>
      <c r="C203" s="11" t="s">
        <v>769</v>
      </c>
      <c r="D203" s="5" t="s">
        <v>770</v>
      </c>
      <c r="E203" s="8">
        <v>106.93</v>
      </c>
      <c r="F203" s="5" t="s">
        <v>10</v>
      </c>
      <c r="G203" s="2" t="s">
        <v>23</v>
      </c>
    </row>
    <row r="204" spans="1:7" x14ac:dyDescent="0.2">
      <c r="A204" s="11">
        <v>174</v>
      </c>
      <c r="B204" s="5" t="s">
        <v>771</v>
      </c>
      <c r="C204" s="11">
        <v>92378435625</v>
      </c>
      <c r="D204" s="5" t="s">
        <v>772</v>
      </c>
      <c r="E204" s="8">
        <v>71.88</v>
      </c>
      <c r="F204" s="5" t="s">
        <v>10</v>
      </c>
      <c r="G204" s="2" t="s">
        <v>118</v>
      </c>
    </row>
    <row r="205" spans="1:7" x14ac:dyDescent="0.2">
      <c r="A205" s="11">
        <v>175</v>
      </c>
      <c r="B205" s="5" t="s">
        <v>773</v>
      </c>
      <c r="C205" s="11">
        <v>56290033854</v>
      </c>
      <c r="D205" s="5" t="s">
        <v>774</v>
      </c>
      <c r="E205" s="8">
        <v>113.13</v>
      </c>
      <c r="F205" s="5" t="s">
        <v>10</v>
      </c>
      <c r="G205" s="2" t="s">
        <v>176</v>
      </c>
    </row>
    <row r="206" spans="1:7" x14ac:dyDescent="0.2">
      <c r="A206" s="11">
        <v>176</v>
      </c>
      <c r="B206" s="5" t="s">
        <v>451</v>
      </c>
      <c r="C206" s="11" t="s">
        <v>452</v>
      </c>
      <c r="D206" s="5" t="s">
        <v>453</v>
      </c>
      <c r="E206" s="8">
        <v>8281.76</v>
      </c>
      <c r="F206" s="5" t="s">
        <v>10</v>
      </c>
      <c r="G206" s="2" t="s">
        <v>23</v>
      </c>
    </row>
    <row r="207" spans="1:7" x14ac:dyDescent="0.2">
      <c r="A207" s="11">
        <v>177</v>
      </c>
      <c r="B207" s="5" t="s">
        <v>454</v>
      </c>
      <c r="C207" s="11">
        <v>21748984734</v>
      </c>
      <c r="D207" s="5" t="s">
        <v>456</v>
      </c>
      <c r="E207" s="8">
        <v>302.83</v>
      </c>
      <c r="F207" s="5" t="s">
        <v>10</v>
      </c>
      <c r="G207" s="2" t="s">
        <v>455</v>
      </c>
    </row>
    <row r="208" spans="1:7" x14ac:dyDescent="0.2">
      <c r="A208" s="11">
        <v>178</v>
      </c>
      <c r="B208" s="5" t="s">
        <v>775</v>
      </c>
      <c r="C208" s="11">
        <v>74056056752</v>
      </c>
      <c r="D208" s="5" t="s">
        <v>776</v>
      </c>
      <c r="E208" s="8">
        <v>51.09</v>
      </c>
      <c r="F208" s="5" t="s">
        <v>10</v>
      </c>
      <c r="G208" s="2" t="s">
        <v>23</v>
      </c>
    </row>
    <row r="209" spans="1:7" x14ac:dyDescent="0.2">
      <c r="A209" s="11">
        <v>179</v>
      </c>
      <c r="B209" s="5" t="s">
        <v>459</v>
      </c>
      <c r="C209" s="11">
        <v>64008199572</v>
      </c>
      <c r="D209" s="5" t="s">
        <v>460</v>
      </c>
      <c r="E209" s="8">
        <v>831.95</v>
      </c>
      <c r="F209" s="5" t="s">
        <v>10</v>
      </c>
      <c r="G209" s="2" t="s">
        <v>23</v>
      </c>
    </row>
    <row r="210" spans="1:7" x14ac:dyDescent="0.2">
      <c r="A210" s="11">
        <v>180</v>
      </c>
      <c r="B210" s="5" t="s">
        <v>461</v>
      </c>
      <c r="C210" s="11">
        <v>83157399243</v>
      </c>
      <c r="D210" s="5" t="s">
        <v>462</v>
      </c>
      <c r="E210" s="8">
        <v>1563.89</v>
      </c>
      <c r="F210" s="5" t="s">
        <v>10</v>
      </c>
      <c r="G210" s="2" t="s">
        <v>23</v>
      </c>
    </row>
    <row r="211" spans="1:7" x14ac:dyDescent="0.2">
      <c r="A211" s="11">
        <v>181</v>
      </c>
      <c r="B211" s="5" t="s">
        <v>777</v>
      </c>
      <c r="C211" s="11">
        <v>41269625433</v>
      </c>
      <c r="D211" s="5" t="s">
        <v>778</v>
      </c>
      <c r="E211" s="8">
        <v>1595</v>
      </c>
      <c r="F211" s="5" t="s">
        <v>10</v>
      </c>
      <c r="G211" s="2" t="s">
        <v>23</v>
      </c>
    </row>
    <row r="212" spans="1:7" x14ac:dyDescent="0.2">
      <c r="A212" s="11">
        <v>182</v>
      </c>
      <c r="B212" s="5" t="s">
        <v>779</v>
      </c>
      <c r="C212" s="12">
        <v>100243474</v>
      </c>
      <c r="D212" s="5" t="s">
        <v>780</v>
      </c>
      <c r="E212" s="8">
        <v>2301</v>
      </c>
      <c r="F212" s="5" t="s">
        <v>10</v>
      </c>
      <c r="G212" s="2" t="s">
        <v>23</v>
      </c>
    </row>
    <row r="213" spans="1:7" x14ac:dyDescent="0.2">
      <c r="A213" s="11">
        <v>183</v>
      </c>
      <c r="B213" s="5" t="s">
        <v>781</v>
      </c>
      <c r="C213" s="11" t="s">
        <v>783</v>
      </c>
      <c r="D213" s="5" t="s">
        <v>782</v>
      </c>
      <c r="E213" s="8">
        <v>967.45</v>
      </c>
      <c r="F213" s="5" t="s">
        <v>10</v>
      </c>
      <c r="G213" s="2" t="s">
        <v>23</v>
      </c>
    </row>
    <row r="214" spans="1:7" x14ac:dyDescent="0.2">
      <c r="A214" s="11">
        <v>184</v>
      </c>
      <c r="B214" s="5" t="s">
        <v>471</v>
      </c>
      <c r="C214" s="11">
        <v>54661026138</v>
      </c>
      <c r="D214" s="5" t="s">
        <v>472</v>
      </c>
      <c r="E214" s="8">
        <v>3011.43</v>
      </c>
      <c r="F214" s="5" t="s">
        <v>10</v>
      </c>
      <c r="G214" s="2" t="s">
        <v>23</v>
      </c>
    </row>
    <row r="215" spans="1:7" x14ac:dyDescent="0.2">
      <c r="A215" s="11">
        <v>185</v>
      </c>
      <c r="B215" s="5" t="s">
        <v>473</v>
      </c>
      <c r="C215" s="11">
        <v>92839607312</v>
      </c>
      <c r="D215" s="5" t="s">
        <v>474</v>
      </c>
      <c r="E215" s="8">
        <v>2335.31</v>
      </c>
      <c r="F215" s="5" t="s">
        <v>10</v>
      </c>
      <c r="G215" s="2" t="s">
        <v>23</v>
      </c>
    </row>
    <row r="216" spans="1:7" x14ac:dyDescent="0.2">
      <c r="A216" s="11">
        <v>186</v>
      </c>
      <c r="B216" s="5" t="s">
        <v>830</v>
      </c>
      <c r="C216" s="12">
        <v>37414479901</v>
      </c>
      <c r="D216" s="5" t="s">
        <v>831</v>
      </c>
      <c r="E216" s="8">
        <f>2.7</f>
        <v>2.7</v>
      </c>
      <c r="F216" s="5" t="s">
        <v>10</v>
      </c>
      <c r="G216" s="2" t="s">
        <v>176</v>
      </c>
    </row>
    <row r="217" spans="1:7" x14ac:dyDescent="0.2">
      <c r="A217" s="11">
        <v>187</v>
      </c>
      <c r="B217" s="5" t="s">
        <v>834</v>
      </c>
      <c r="C217" s="11">
        <v>67003741356</v>
      </c>
      <c r="D217" s="5" t="s">
        <v>510</v>
      </c>
      <c r="E217" s="8">
        <v>29.88</v>
      </c>
      <c r="F217" s="5" t="s">
        <v>10</v>
      </c>
      <c r="G217" s="2" t="s">
        <v>23</v>
      </c>
    </row>
    <row r="218" spans="1:7" x14ac:dyDescent="0.2">
      <c r="A218" s="11">
        <v>188</v>
      </c>
      <c r="B218" s="5" t="s">
        <v>480</v>
      </c>
      <c r="C218" s="11">
        <v>69857578031</v>
      </c>
      <c r="D218" s="5" t="s">
        <v>482</v>
      </c>
      <c r="E218" s="8">
        <v>519.79</v>
      </c>
      <c r="F218" s="5" t="s">
        <v>10</v>
      </c>
      <c r="G218" s="2" t="s">
        <v>481</v>
      </c>
    </row>
    <row r="219" spans="1:7" x14ac:dyDescent="0.2">
      <c r="A219" s="11">
        <v>189</v>
      </c>
      <c r="B219" s="5" t="s">
        <v>668</v>
      </c>
      <c r="C219" s="12" t="s">
        <v>670</v>
      </c>
      <c r="D219" s="5" t="s">
        <v>669</v>
      </c>
      <c r="E219" s="8">
        <v>37879.64</v>
      </c>
      <c r="F219" s="5" t="s">
        <v>10</v>
      </c>
      <c r="G219" s="2" t="s">
        <v>23</v>
      </c>
    </row>
    <row r="220" spans="1:7" x14ac:dyDescent="0.2">
      <c r="A220" s="11">
        <v>190</v>
      </c>
      <c r="B220" s="5" t="s">
        <v>832</v>
      </c>
      <c r="C220" s="11">
        <v>21680443525</v>
      </c>
      <c r="D220" s="5" t="s">
        <v>833</v>
      </c>
      <c r="E220" s="8">
        <v>546.83000000000004</v>
      </c>
      <c r="F220" s="5" t="s">
        <v>10</v>
      </c>
      <c r="G220" s="2" t="s">
        <v>23</v>
      </c>
    </row>
    <row r="221" spans="1:7" x14ac:dyDescent="0.2">
      <c r="A221" s="11">
        <v>191</v>
      </c>
      <c r="B221" s="5" t="s">
        <v>674</v>
      </c>
      <c r="C221" s="11">
        <v>73294314024</v>
      </c>
      <c r="D221" s="5" t="s">
        <v>675</v>
      </c>
      <c r="E221" s="8">
        <f>751.33+20.38</f>
        <v>771.71</v>
      </c>
      <c r="F221" s="5" t="s">
        <v>10</v>
      </c>
      <c r="G221" s="2" t="s">
        <v>662</v>
      </c>
    </row>
    <row r="222" spans="1:7" x14ac:dyDescent="0.2">
      <c r="A222" s="11">
        <v>192</v>
      </c>
      <c r="B222" s="5" t="s">
        <v>494</v>
      </c>
      <c r="C222" s="11">
        <v>54482179263</v>
      </c>
      <c r="D222" s="5" t="s">
        <v>495</v>
      </c>
      <c r="E222" s="8">
        <v>121.2</v>
      </c>
      <c r="F222" s="5" t="s">
        <v>10</v>
      </c>
      <c r="G222" s="2" t="s">
        <v>23</v>
      </c>
    </row>
    <row r="223" spans="1:7" x14ac:dyDescent="0.2">
      <c r="A223" s="11">
        <v>193</v>
      </c>
      <c r="B223" s="5" t="s">
        <v>499</v>
      </c>
      <c r="C223" s="11">
        <v>50467974870</v>
      </c>
      <c r="D223" s="5" t="s">
        <v>500</v>
      </c>
      <c r="E223" s="8">
        <v>478.09</v>
      </c>
      <c r="F223" s="5" t="s">
        <v>10</v>
      </c>
      <c r="G223" s="2" t="s">
        <v>23</v>
      </c>
    </row>
    <row r="224" spans="1:7" x14ac:dyDescent="0.2">
      <c r="A224" s="11">
        <v>194</v>
      </c>
      <c r="B224" s="5" t="s">
        <v>501</v>
      </c>
      <c r="C224" s="11">
        <v>79506290597</v>
      </c>
      <c r="D224" s="5" t="s">
        <v>503</v>
      </c>
      <c r="E224" s="8">
        <v>80.14</v>
      </c>
      <c r="F224" s="5" t="s">
        <v>10</v>
      </c>
      <c r="G224" s="2" t="s">
        <v>502</v>
      </c>
    </row>
    <row r="225" spans="1:7" x14ac:dyDescent="0.2">
      <c r="A225" s="11">
        <v>195</v>
      </c>
      <c r="B225" s="5" t="s">
        <v>504</v>
      </c>
      <c r="C225" s="11">
        <v>75297532041</v>
      </c>
      <c r="D225" s="5" t="s">
        <v>506</v>
      </c>
      <c r="E225" s="8">
        <v>143.35</v>
      </c>
      <c r="F225" s="5" t="s">
        <v>10</v>
      </c>
      <c r="G225" s="2" t="s">
        <v>505</v>
      </c>
    </row>
    <row r="226" spans="1:7" x14ac:dyDescent="0.2">
      <c r="A226" s="11">
        <v>196</v>
      </c>
      <c r="B226" s="5" t="s">
        <v>507</v>
      </c>
      <c r="C226" s="11">
        <v>94505281348</v>
      </c>
      <c r="D226" s="5" t="s">
        <v>509</v>
      </c>
      <c r="E226" s="8">
        <v>157.5</v>
      </c>
      <c r="F226" s="5" t="s">
        <v>10</v>
      </c>
      <c r="G226" s="2" t="s">
        <v>287</v>
      </c>
    </row>
    <row r="227" spans="1:7" x14ac:dyDescent="0.2">
      <c r="A227" s="11">
        <v>197</v>
      </c>
      <c r="B227" s="5" t="s">
        <v>508</v>
      </c>
      <c r="C227" s="11">
        <v>47590958254</v>
      </c>
      <c r="D227" s="5" t="s">
        <v>510</v>
      </c>
      <c r="E227" s="8">
        <v>85</v>
      </c>
      <c r="F227" s="5" t="s">
        <v>10</v>
      </c>
      <c r="G227" s="2" t="s">
        <v>287</v>
      </c>
    </row>
    <row r="228" spans="1:7" x14ac:dyDescent="0.2">
      <c r="A228" s="11">
        <v>198</v>
      </c>
      <c r="B228" s="5" t="s">
        <v>746</v>
      </c>
      <c r="C228" s="11">
        <v>97446189704</v>
      </c>
      <c r="D228" s="5" t="s">
        <v>747</v>
      </c>
      <c r="E228" s="8">
        <v>565.76</v>
      </c>
      <c r="F228" s="5" t="s">
        <v>10</v>
      </c>
      <c r="G228" s="2" t="s">
        <v>243</v>
      </c>
    </row>
    <row r="229" spans="1:7" x14ac:dyDescent="0.2">
      <c r="A229" s="11">
        <v>199</v>
      </c>
      <c r="B229" s="5" t="s">
        <v>512</v>
      </c>
      <c r="C229" s="11">
        <v>44284514731</v>
      </c>
      <c r="D229" s="5" t="s">
        <v>514</v>
      </c>
      <c r="E229" s="8">
        <v>1575.08</v>
      </c>
      <c r="F229" s="5" t="s">
        <v>10</v>
      </c>
      <c r="G229" s="2" t="s">
        <v>23</v>
      </c>
    </row>
    <row r="230" spans="1:7" x14ac:dyDescent="0.2">
      <c r="A230" s="11">
        <v>200</v>
      </c>
      <c r="B230" s="5" t="s">
        <v>794</v>
      </c>
      <c r="C230" s="11">
        <v>69927324836</v>
      </c>
      <c r="D230" s="5" t="s">
        <v>795</v>
      </c>
      <c r="E230" s="8">
        <v>875.85</v>
      </c>
      <c r="F230" s="5" t="s">
        <v>10</v>
      </c>
      <c r="G230" s="2" t="s">
        <v>23</v>
      </c>
    </row>
    <row r="231" spans="1:7" x14ac:dyDescent="0.2">
      <c r="A231" s="11">
        <v>201</v>
      </c>
      <c r="B231" s="5" t="s">
        <v>517</v>
      </c>
      <c r="C231" s="11">
        <v>79378753915</v>
      </c>
      <c r="D231" s="5" t="s">
        <v>518</v>
      </c>
      <c r="E231" s="8">
        <v>836.69</v>
      </c>
      <c r="F231" s="5" t="s">
        <v>10</v>
      </c>
      <c r="G231" s="2" t="s">
        <v>23</v>
      </c>
    </row>
    <row r="232" spans="1:7" x14ac:dyDescent="0.2">
      <c r="A232" s="11">
        <v>202</v>
      </c>
      <c r="B232" s="5" t="s">
        <v>519</v>
      </c>
      <c r="C232" s="11">
        <v>14195921136</v>
      </c>
      <c r="D232" s="5" t="s">
        <v>520</v>
      </c>
      <c r="E232" s="8">
        <v>20913.53</v>
      </c>
      <c r="F232" s="5" t="s">
        <v>10</v>
      </c>
      <c r="G232" s="2" t="s">
        <v>23</v>
      </c>
    </row>
    <row r="233" spans="1:7" x14ac:dyDescent="0.2">
      <c r="A233" s="11">
        <v>203</v>
      </c>
      <c r="B233" s="5" t="s">
        <v>521</v>
      </c>
      <c r="C233" s="11">
        <v>49214559889</v>
      </c>
      <c r="D233" s="5" t="s">
        <v>522</v>
      </c>
      <c r="E233" s="8">
        <v>2000</v>
      </c>
      <c r="F233" s="5" t="s">
        <v>10</v>
      </c>
      <c r="G233" s="2" t="s">
        <v>23</v>
      </c>
    </row>
    <row r="234" spans="1:7" x14ac:dyDescent="0.2">
      <c r="A234" s="11">
        <v>204</v>
      </c>
      <c r="B234" s="5" t="s">
        <v>796</v>
      </c>
      <c r="C234" s="12">
        <v>46627510052</v>
      </c>
      <c r="D234" s="5" t="s">
        <v>797</v>
      </c>
      <c r="E234" s="8">
        <v>1078.3499999999999</v>
      </c>
      <c r="F234" s="5" t="s">
        <v>10</v>
      </c>
      <c r="G234" s="2" t="s">
        <v>260</v>
      </c>
    </row>
    <row r="235" spans="1:7" x14ac:dyDescent="0.2">
      <c r="A235" s="11">
        <v>205</v>
      </c>
      <c r="B235" s="5" t="s">
        <v>798</v>
      </c>
      <c r="C235" s="11">
        <v>84082732674</v>
      </c>
      <c r="D235" s="5" t="s">
        <v>799</v>
      </c>
      <c r="E235" s="8">
        <v>753.49</v>
      </c>
      <c r="F235" s="5" t="s">
        <v>10</v>
      </c>
      <c r="G235" s="2" t="s">
        <v>449</v>
      </c>
    </row>
    <row r="236" spans="1:7" x14ac:dyDescent="0.2">
      <c r="A236" s="11">
        <v>206</v>
      </c>
      <c r="B236" s="5" t="s">
        <v>800</v>
      </c>
      <c r="C236" s="11">
        <v>91367259285</v>
      </c>
      <c r="D236" s="5" t="s">
        <v>801</v>
      </c>
      <c r="E236" s="8">
        <v>293.94</v>
      </c>
      <c r="F236" s="5" t="s">
        <v>10</v>
      </c>
      <c r="G236" s="2" t="s">
        <v>147</v>
      </c>
    </row>
    <row r="237" spans="1:7" x14ac:dyDescent="0.2">
      <c r="A237" s="11">
        <v>207</v>
      </c>
      <c r="B237" s="5" t="s">
        <v>784</v>
      </c>
      <c r="C237" s="12" t="s">
        <v>786</v>
      </c>
      <c r="D237" s="5" t="s">
        <v>785</v>
      </c>
      <c r="E237" s="8">
        <v>270.82</v>
      </c>
      <c r="F237" s="5" t="s">
        <v>10</v>
      </c>
      <c r="G237" s="2" t="s">
        <v>763</v>
      </c>
    </row>
    <row r="238" spans="1:7" x14ac:dyDescent="0.2">
      <c r="A238" s="11">
        <v>208</v>
      </c>
      <c r="B238" s="5" t="s">
        <v>533</v>
      </c>
      <c r="C238" s="11">
        <v>7882320813</v>
      </c>
      <c r="D238" s="5" t="s">
        <v>534</v>
      </c>
      <c r="E238" s="8">
        <v>170.6</v>
      </c>
      <c r="F238" s="5" t="s">
        <v>10</v>
      </c>
      <c r="G238" s="2" t="s">
        <v>367</v>
      </c>
    </row>
    <row r="239" spans="1:7" x14ac:dyDescent="0.2">
      <c r="A239" s="11">
        <v>209</v>
      </c>
      <c r="B239" s="5" t="s">
        <v>665</v>
      </c>
      <c r="C239" s="11" t="s">
        <v>667</v>
      </c>
      <c r="D239" s="5" t="s">
        <v>666</v>
      </c>
      <c r="E239" s="8">
        <v>4992.47</v>
      </c>
      <c r="F239" s="5" t="s">
        <v>10</v>
      </c>
      <c r="G239" s="2" t="s">
        <v>23</v>
      </c>
    </row>
    <row r="240" spans="1:7" x14ac:dyDescent="0.2">
      <c r="A240" s="11">
        <v>210</v>
      </c>
      <c r="B240" s="5" t="s">
        <v>661</v>
      </c>
      <c r="C240" s="11">
        <v>28370392421</v>
      </c>
      <c r="D240" s="5" t="s">
        <v>660</v>
      </c>
      <c r="E240" s="8">
        <v>295.81</v>
      </c>
      <c r="F240" s="5" t="s">
        <v>10</v>
      </c>
      <c r="G240" s="2" t="s">
        <v>662</v>
      </c>
    </row>
    <row r="241" spans="1:7" x14ac:dyDescent="0.2">
      <c r="A241" s="11">
        <v>211</v>
      </c>
      <c r="B241" s="5" t="s">
        <v>787</v>
      </c>
      <c r="C241" s="11" t="s">
        <v>788</v>
      </c>
      <c r="D241" s="5" t="s">
        <v>789</v>
      </c>
      <c r="E241" s="8">
        <f>1576.5+1119</f>
        <v>2695.5</v>
      </c>
      <c r="F241" s="5" t="s">
        <v>10</v>
      </c>
      <c r="G241" s="2" t="s">
        <v>23</v>
      </c>
    </row>
    <row r="242" spans="1:7" x14ac:dyDescent="0.2">
      <c r="A242" s="11">
        <v>212</v>
      </c>
      <c r="B242" s="5" t="s">
        <v>690</v>
      </c>
      <c r="C242" s="11">
        <v>56717147376</v>
      </c>
      <c r="D242" s="5" t="s">
        <v>547</v>
      </c>
      <c r="E242" s="8">
        <v>2494.41</v>
      </c>
      <c r="F242" s="5" t="s">
        <v>10</v>
      </c>
      <c r="G242" s="2" t="s">
        <v>23</v>
      </c>
    </row>
    <row r="243" spans="1:7" x14ac:dyDescent="0.2">
      <c r="A243" s="11">
        <v>213</v>
      </c>
      <c r="B243" s="5" t="s">
        <v>548</v>
      </c>
      <c r="C243" s="11">
        <v>26950396239</v>
      </c>
      <c r="D243" s="5" t="s">
        <v>549</v>
      </c>
      <c r="E243" s="8">
        <v>2195</v>
      </c>
      <c r="F243" s="5" t="s">
        <v>10</v>
      </c>
      <c r="G243" s="2" t="s">
        <v>23</v>
      </c>
    </row>
    <row r="244" spans="1:7" x14ac:dyDescent="0.2">
      <c r="A244" s="11">
        <v>214</v>
      </c>
      <c r="B244" s="5" t="s">
        <v>552</v>
      </c>
      <c r="C244" s="12" t="s">
        <v>554</v>
      </c>
      <c r="D244" s="5" t="s">
        <v>553</v>
      </c>
      <c r="E244" s="8">
        <v>1661.96</v>
      </c>
      <c r="F244" s="5" t="s">
        <v>10</v>
      </c>
      <c r="G244" s="2" t="s">
        <v>23</v>
      </c>
    </row>
    <row r="245" spans="1:7" x14ac:dyDescent="0.2">
      <c r="A245" s="11">
        <v>215</v>
      </c>
      <c r="B245" s="5" t="s">
        <v>555</v>
      </c>
      <c r="C245" s="11">
        <v>56733014701</v>
      </c>
      <c r="D245" s="5" t="s">
        <v>556</v>
      </c>
      <c r="E245" s="8">
        <v>1630</v>
      </c>
      <c r="F245" s="5" t="s">
        <v>10</v>
      </c>
      <c r="G245" s="2" t="s">
        <v>23</v>
      </c>
    </row>
    <row r="246" spans="1:7" x14ac:dyDescent="0.2">
      <c r="A246" s="11">
        <v>216</v>
      </c>
      <c r="B246" s="5" t="s">
        <v>557</v>
      </c>
      <c r="C246" s="11">
        <v>75725588375</v>
      </c>
      <c r="D246" s="5" t="s">
        <v>558</v>
      </c>
      <c r="E246" s="8">
        <v>983.63</v>
      </c>
      <c r="F246" s="5" t="s">
        <v>10</v>
      </c>
      <c r="G246" s="2" t="s">
        <v>23</v>
      </c>
    </row>
    <row r="247" spans="1:7" x14ac:dyDescent="0.2">
      <c r="A247" s="11">
        <v>217</v>
      </c>
      <c r="B247" s="5" t="s">
        <v>559</v>
      </c>
      <c r="C247" s="11">
        <v>80523849112</v>
      </c>
      <c r="D247" s="5" t="s">
        <v>560</v>
      </c>
      <c r="E247" s="8">
        <v>199.4</v>
      </c>
      <c r="F247" s="5" t="s">
        <v>10</v>
      </c>
      <c r="G247" s="2" t="s">
        <v>23</v>
      </c>
    </row>
    <row r="248" spans="1:7" x14ac:dyDescent="0.2">
      <c r="A248" s="11">
        <v>218</v>
      </c>
      <c r="B248" s="5" t="s">
        <v>839</v>
      </c>
      <c r="C248" s="11">
        <v>27740284011</v>
      </c>
      <c r="D248" s="5" t="s">
        <v>840</v>
      </c>
      <c r="E248" s="8">
        <v>15.19</v>
      </c>
      <c r="F248" s="5" t="s">
        <v>10</v>
      </c>
      <c r="G248" s="2" t="s">
        <v>23</v>
      </c>
    </row>
    <row r="249" spans="1:7" x14ac:dyDescent="0.2">
      <c r="A249" s="11">
        <v>219</v>
      </c>
      <c r="B249" s="5" t="s">
        <v>565</v>
      </c>
      <c r="C249" s="12" t="s">
        <v>567</v>
      </c>
      <c r="D249" s="5" t="s">
        <v>566</v>
      </c>
      <c r="E249" s="8">
        <v>228.75</v>
      </c>
      <c r="F249" s="5" t="s">
        <v>10</v>
      </c>
      <c r="G249" s="2" t="s">
        <v>23</v>
      </c>
    </row>
    <row r="250" spans="1:7" x14ac:dyDescent="0.2">
      <c r="A250" s="11">
        <v>220</v>
      </c>
      <c r="B250" s="5" t="s">
        <v>837</v>
      </c>
      <c r="C250" s="11">
        <v>84515892678</v>
      </c>
      <c r="D250" s="5" t="s">
        <v>838</v>
      </c>
      <c r="E250" s="8">
        <v>625</v>
      </c>
      <c r="F250" s="5" t="s">
        <v>10</v>
      </c>
      <c r="G250" s="2" t="s">
        <v>23</v>
      </c>
    </row>
    <row r="251" spans="1:7" x14ac:dyDescent="0.2">
      <c r="A251" s="11">
        <v>221</v>
      </c>
      <c r="B251" s="5" t="s">
        <v>571</v>
      </c>
      <c r="C251" s="11">
        <v>75202805533</v>
      </c>
      <c r="D251" s="5" t="s">
        <v>588</v>
      </c>
      <c r="E251" s="8">
        <v>95.44</v>
      </c>
      <c r="F251" s="5" t="s">
        <v>10</v>
      </c>
      <c r="G251" s="2" t="s">
        <v>23</v>
      </c>
    </row>
    <row r="252" spans="1:7" x14ac:dyDescent="0.2">
      <c r="A252" s="11">
        <v>222</v>
      </c>
      <c r="B252" s="5" t="s">
        <v>790</v>
      </c>
      <c r="C252" s="12" t="s">
        <v>793</v>
      </c>
      <c r="D252" s="5" t="s">
        <v>792</v>
      </c>
      <c r="E252" s="8">
        <v>55.01</v>
      </c>
      <c r="F252" s="5" t="s">
        <v>10</v>
      </c>
      <c r="G252" s="2" t="s">
        <v>791</v>
      </c>
    </row>
    <row r="253" spans="1:7" x14ac:dyDescent="0.2">
      <c r="A253" s="11">
        <v>223</v>
      </c>
      <c r="B253" s="5" t="s">
        <v>835</v>
      </c>
      <c r="C253" s="11">
        <v>73927927880</v>
      </c>
      <c r="D253" s="5" t="s">
        <v>836</v>
      </c>
      <c r="E253" s="8">
        <v>825</v>
      </c>
      <c r="F253" s="5" t="s">
        <v>10</v>
      </c>
      <c r="G253" s="2" t="s">
        <v>287</v>
      </c>
    </row>
    <row r="254" spans="1:7" x14ac:dyDescent="0.2">
      <c r="A254" s="11">
        <v>224</v>
      </c>
      <c r="B254" s="5" t="s">
        <v>593</v>
      </c>
      <c r="C254" s="11">
        <v>41261796409</v>
      </c>
      <c r="D254" s="5" t="s">
        <v>592</v>
      </c>
      <c r="E254" s="8">
        <v>797.5</v>
      </c>
      <c r="F254" s="5" t="s">
        <v>10</v>
      </c>
      <c r="G254" s="2" t="s">
        <v>23</v>
      </c>
    </row>
    <row r="255" spans="1:7" x14ac:dyDescent="0.2">
      <c r="A255" s="11">
        <v>225</v>
      </c>
      <c r="B255" s="5" t="s">
        <v>573</v>
      </c>
      <c r="C255" s="11">
        <v>56862872842</v>
      </c>
      <c r="D255" s="5" t="s">
        <v>594</v>
      </c>
      <c r="E255" s="8">
        <v>1500</v>
      </c>
      <c r="F255" s="5" t="s">
        <v>10</v>
      </c>
      <c r="G255" s="2" t="s">
        <v>23</v>
      </c>
    </row>
    <row r="256" spans="1:7" x14ac:dyDescent="0.2">
      <c r="A256" s="11">
        <v>226</v>
      </c>
      <c r="B256" s="5" t="s">
        <v>765</v>
      </c>
      <c r="C256" s="11" t="s">
        <v>767</v>
      </c>
      <c r="D256" s="5" t="s">
        <v>766</v>
      </c>
      <c r="E256" s="8">
        <v>1044.4000000000001</v>
      </c>
      <c r="F256" s="5" t="s">
        <v>10</v>
      </c>
      <c r="G256" s="2" t="s">
        <v>23</v>
      </c>
    </row>
    <row r="257" spans="1:7" x14ac:dyDescent="0.2">
      <c r="A257" s="11">
        <v>227</v>
      </c>
      <c r="B257" s="5" t="s">
        <v>762</v>
      </c>
      <c r="C257" s="11">
        <v>98986410590</v>
      </c>
      <c r="D257" s="5" t="s">
        <v>764</v>
      </c>
      <c r="E257" s="8">
        <v>1592</v>
      </c>
      <c r="F257" s="5" t="s">
        <v>10</v>
      </c>
      <c r="G257" s="2" t="s">
        <v>763</v>
      </c>
    </row>
    <row r="258" spans="1:7" x14ac:dyDescent="0.2">
      <c r="A258" s="11">
        <v>228</v>
      </c>
      <c r="B258" s="5" t="s">
        <v>719</v>
      </c>
      <c r="C258" s="11">
        <v>88470929840</v>
      </c>
      <c r="D258" s="5" t="s">
        <v>720</v>
      </c>
      <c r="E258" s="8">
        <v>48.75</v>
      </c>
      <c r="F258" s="5" t="s">
        <v>10</v>
      </c>
      <c r="G258" s="2" t="s">
        <v>23</v>
      </c>
    </row>
    <row r="259" spans="1:7" x14ac:dyDescent="0.2">
      <c r="A259" s="11">
        <v>229</v>
      </c>
      <c r="B259" s="5" t="s">
        <v>574</v>
      </c>
      <c r="C259" s="11">
        <v>38453826849</v>
      </c>
      <c r="D259" s="5" t="s">
        <v>721</v>
      </c>
      <c r="E259" s="8">
        <v>138.75</v>
      </c>
      <c r="F259" s="5" t="s">
        <v>10</v>
      </c>
      <c r="G259" s="2" t="s">
        <v>23</v>
      </c>
    </row>
    <row r="260" spans="1:7" x14ac:dyDescent="0.2">
      <c r="A260" s="11">
        <v>230</v>
      </c>
      <c r="B260" s="5" t="s">
        <v>709</v>
      </c>
      <c r="C260" s="11">
        <v>34604734054</v>
      </c>
      <c r="D260" s="5" t="s">
        <v>710</v>
      </c>
      <c r="E260" s="8">
        <v>118.12</v>
      </c>
      <c r="F260" s="5" t="s">
        <v>10</v>
      </c>
      <c r="G260" s="2" t="s">
        <v>330</v>
      </c>
    </row>
    <row r="261" spans="1:7" x14ac:dyDescent="0.2">
      <c r="A261" s="11">
        <v>231</v>
      </c>
      <c r="B261" s="5" t="s">
        <v>578</v>
      </c>
      <c r="C261" s="11">
        <v>64691033428</v>
      </c>
      <c r="D261" s="5" t="s">
        <v>601</v>
      </c>
      <c r="E261" s="8">
        <v>2677</v>
      </c>
      <c r="F261" s="5" t="s">
        <v>10</v>
      </c>
      <c r="G261" s="2" t="s">
        <v>23</v>
      </c>
    </row>
    <row r="262" spans="1:7" x14ac:dyDescent="0.2">
      <c r="A262" s="11">
        <v>232</v>
      </c>
      <c r="B262" s="5" t="s">
        <v>579</v>
      </c>
      <c r="C262" s="11">
        <v>54527841697</v>
      </c>
      <c r="D262" s="5" t="s">
        <v>602</v>
      </c>
      <c r="E262" s="8">
        <v>5224.32</v>
      </c>
      <c r="F262" s="5" t="s">
        <v>10</v>
      </c>
      <c r="G262" s="2" t="s">
        <v>23</v>
      </c>
    </row>
    <row r="263" spans="1:7" x14ac:dyDescent="0.2">
      <c r="A263" s="11">
        <v>233</v>
      </c>
      <c r="B263" s="5" t="s">
        <v>722</v>
      </c>
      <c r="C263" s="11">
        <v>24356242807</v>
      </c>
      <c r="D263" s="5" t="s">
        <v>723</v>
      </c>
      <c r="E263" s="8">
        <v>569.80999999999995</v>
      </c>
      <c r="F263" s="5" t="s">
        <v>10</v>
      </c>
      <c r="G263" s="2" t="s">
        <v>23</v>
      </c>
    </row>
    <row r="264" spans="1:7" x14ac:dyDescent="0.2">
      <c r="A264" s="11">
        <v>234</v>
      </c>
      <c r="B264" s="5" t="s">
        <v>724</v>
      </c>
      <c r="C264" s="11">
        <v>97304721774</v>
      </c>
      <c r="D264" s="5" t="s">
        <v>725</v>
      </c>
      <c r="E264" s="8">
        <v>1503.75</v>
      </c>
      <c r="F264" s="5" t="s">
        <v>10</v>
      </c>
      <c r="G264" s="2" t="s">
        <v>23</v>
      </c>
    </row>
    <row r="265" spans="1:7" x14ac:dyDescent="0.2">
      <c r="A265" s="11">
        <v>235</v>
      </c>
      <c r="B265" s="5" t="s">
        <v>726</v>
      </c>
      <c r="C265" s="11">
        <v>34761413470</v>
      </c>
      <c r="D265" s="5" t="s">
        <v>727</v>
      </c>
      <c r="E265" s="8">
        <v>97.5</v>
      </c>
      <c r="F265" s="5" t="s">
        <v>10</v>
      </c>
      <c r="G265" s="2" t="s">
        <v>23</v>
      </c>
    </row>
    <row r="266" spans="1:7" x14ac:dyDescent="0.2">
      <c r="A266" s="11">
        <v>236</v>
      </c>
      <c r="B266" s="5" t="s">
        <v>728</v>
      </c>
      <c r="C266" s="12">
        <v>83910501982</v>
      </c>
      <c r="D266" s="5" t="s">
        <v>729</v>
      </c>
      <c r="E266" s="8">
        <v>107.03</v>
      </c>
      <c r="F266" s="5" t="s">
        <v>10</v>
      </c>
      <c r="G266" s="2" t="s">
        <v>23</v>
      </c>
    </row>
    <row r="267" spans="1:7" x14ac:dyDescent="0.2">
      <c r="A267" s="11">
        <v>237</v>
      </c>
      <c r="B267" s="5" t="s">
        <v>730</v>
      </c>
      <c r="C267" s="11">
        <v>85821130368</v>
      </c>
      <c r="D267" s="5" t="s">
        <v>731</v>
      </c>
      <c r="E267" s="8">
        <v>81.3</v>
      </c>
      <c r="F267" s="5" t="s">
        <v>10</v>
      </c>
      <c r="G267" s="2" t="s">
        <v>176</v>
      </c>
    </row>
    <row r="268" spans="1:7" x14ac:dyDescent="0.2">
      <c r="A268" s="11">
        <v>238</v>
      </c>
      <c r="B268" s="5" t="s">
        <v>759</v>
      </c>
      <c r="C268" s="11">
        <v>71008774672</v>
      </c>
      <c r="D268" s="5" t="s">
        <v>760</v>
      </c>
      <c r="E268" s="8">
        <v>6081.24</v>
      </c>
      <c r="F268" s="5" t="s">
        <v>10</v>
      </c>
      <c r="G268" s="2" t="s">
        <v>23</v>
      </c>
    </row>
    <row r="269" spans="1:7" x14ac:dyDescent="0.2">
      <c r="A269" s="11">
        <v>239</v>
      </c>
      <c r="B269" s="5" t="s">
        <v>585</v>
      </c>
      <c r="C269" s="11">
        <v>25706416813</v>
      </c>
      <c r="D269" s="5" t="s">
        <v>761</v>
      </c>
      <c r="E269" s="8">
        <v>5160.3599999999997</v>
      </c>
      <c r="F269" s="5" t="s">
        <v>10</v>
      </c>
      <c r="G269" s="2" t="s">
        <v>23</v>
      </c>
    </row>
    <row r="270" spans="1:7" x14ac:dyDescent="0.2">
      <c r="A270" s="11">
        <v>240</v>
      </c>
      <c r="B270" s="5" t="s">
        <v>586</v>
      </c>
      <c r="C270" s="11">
        <v>100299833</v>
      </c>
      <c r="D270" s="5" t="s">
        <v>610</v>
      </c>
      <c r="E270" s="8">
        <v>5322</v>
      </c>
      <c r="F270" s="5" t="s">
        <v>10</v>
      </c>
      <c r="G270" s="2" t="s">
        <v>23</v>
      </c>
    </row>
    <row r="271" spans="1:7" x14ac:dyDescent="0.2">
      <c r="A271" s="11">
        <v>241</v>
      </c>
      <c r="B271" s="5" t="s">
        <v>716</v>
      </c>
      <c r="C271" s="11" t="s">
        <v>717</v>
      </c>
      <c r="D271" s="5" t="s">
        <v>718</v>
      </c>
      <c r="E271" s="8">
        <v>7441.7</v>
      </c>
      <c r="F271" s="5" t="s">
        <v>10</v>
      </c>
      <c r="G271" s="2" t="s">
        <v>23</v>
      </c>
    </row>
    <row r="272" spans="1:7" ht="5.25" customHeight="1" x14ac:dyDescent="0.2">
      <c r="A272" s="11"/>
      <c r="B272" s="5"/>
      <c r="C272" s="11"/>
      <c r="D272" s="5"/>
      <c r="E272" s="8"/>
      <c r="F272" s="5"/>
      <c r="G272" s="2"/>
    </row>
    <row r="274" spans="4:7" x14ac:dyDescent="0.2">
      <c r="D274" s="45" t="s">
        <v>991</v>
      </c>
      <c r="E274" s="46">
        <f>SUM(E11:E272)</f>
        <v>3059488.8400000017</v>
      </c>
    </row>
    <row r="283" spans="4:7" x14ac:dyDescent="0.2">
      <c r="D283" s="13"/>
      <c r="G283" s="13"/>
    </row>
  </sheetData>
  <sheetProtection algorithmName="SHA-512" hashValue="jIoiklr+PpK54yl4CK5Bb0Lvq0TTJkR3aYTVSaooNiBG7VLtEk1LeWuyDA+3C+NeyBWF4hQQUfphsh9xb18h/w==" saltValue="X0Pp/UNO/qBeUdXeeyKrkw==" spinCount="100000" sheet="1" objects="1" scenarios="1" selectLockedCells="1" autoFilter="0" selectUnlockedCells="1"/>
  <autoFilter ref="A10:G271" xr:uid="{1950F4FB-0261-43D0-828A-F0FFB9B4258F}"/>
  <mergeCells count="63">
    <mergeCell ref="A150:A151"/>
    <mergeCell ref="B150:B151"/>
    <mergeCell ref="C150:C151"/>
    <mergeCell ref="D150:D151"/>
    <mergeCell ref="F150:F151"/>
    <mergeCell ref="F99:F100"/>
    <mergeCell ref="A126:A127"/>
    <mergeCell ref="B126:B127"/>
    <mergeCell ref="C126:C127"/>
    <mergeCell ref="D126:D127"/>
    <mergeCell ref="F126:F127"/>
    <mergeCell ref="A118:A119"/>
    <mergeCell ref="B118:B119"/>
    <mergeCell ref="C118:C119"/>
    <mergeCell ref="D118:D119"/>
    <mergeCell ref="F118:F119"/>
    <mergeCell ref="A110:A111"/>
    <mergeCell ref="B110:B111"/>
    <mergeCell ref="C110:C111"/>
    <mergeCell ref="D110:D111"/>
    <mergeCell ref="F110:F111"/>
    <mergeCell ref="A99:A100"/>
    <mergeCell ref="B99:B100"/>
    <mergeCell ref="C99:C100"/>
    <mergeCell ref="D99:D100"/>
    <mergeCell ref="A64:A65"/>
    <mergeCell ref="B64:B65"/>
    <mergeCell ref="C64:C65"/>
    <mergeCell ref="D64:D65"/>
    <mergeCell ref="F64:F65"/>
    <mergeCell ref="A45:A48"/>
    <mergeCell ref="B45:B48"/>
    <mergeCell ref="C45:C48"/>
    <mergeCell ref="D45:D48"/>
    <mergeCell ref="F45:F48"/>
    <mergeCell ref="A61:A62"/>
    <mergeCell ref="B61:B62"/>
    <mergeCell ref="C61:C62"/>
    <mergeCell ref="D61:D62"/>
    <mergeCell ref="F61:F62"/>
    <mergeCell ref="A37:A41"/>
    <mergeCell ref="B37:B41"/>
    <mergeCell ref="C37:C41"/>
    <mergeCell ref="D37:D41"/>
    <mergeCell ref="F37:F41"/>
    <mergeCell ref="A43:A44"/>
    <mergeCell ref="B43:B44"/>
    <mergeCell ref="C43:C44"/>
    <mergeCell ref="D43:D44"/>
    <mergeCell ref="F43:F44"/>
    <mergeCell ref="A6:B6"/>
    <mergeCell ref="A7:B7"/>
    <mergeCell ref="C8:F8"/>
    <mergeCell ref="A32:A34"/>
    <mergeCell ref="B32:B34"/>
    <mergeCell ref="C32:C34"/>
    <mergeCell ref="D32:D34"/>
    <mergeCell ref="F32:F34"/>
    <mergeCell ref="A27:A30"/>
    <mergeCell ref="B27:B30"/>
    <mergeCell ref="C27:C30"/>
    <mergeCell ref="D27:D30"/>
    <mergeCell ref="F27:F30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C73B-E4C7-407A-9199-FC8811F48BF6}">
  <dimension ref="A5:L251"/>
  <sheetViews>
    <sheetView tabSelected="1" workbookViewId="0">
      <selection activeCell="D244" sqref="D244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56" t="s">
        <v>7</v>
      </c>
      <c r="B6" s="56"/>
    </row>
    <row r="7" spans="1:7" x14ac:dyDescent="0.2">
      <c r="A7" s="56" t="s">
        <v>8</v>
      </c>
      <c r="B7" s="56"/>
    </row>
    <row r="8" spans="1:7" x14ac:dyDescent="0.2">
      <c r="A8" s="25"/>
      <c r="B8" s="6"/>
      <c r="C8" s="57" t="s">
        <v>841</v>
      </c>
      <c r="D8" s="57"/>
      <c r="E8" s="57"/>
      <c r="F8" s="57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329.64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25.08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560+560+728.13</f>
        <v>1848.13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f>65.1</f>
        <v>65.099999999999994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691</v>
      </c>
      <c r="C17" s="11">
        <v>31826907316</v>
      </c>
      <c r="D17" s="5" t="s">
        <v>692</v>
      </c>
      <c r="E17" s="8">
        <v>20000</v>
      </c>
      <c r="F17" s="5" t="s">
        <v>10</v>
      </c>
      <c r="G17" s="2" t="s">
        <v>23</v>
      </c>
    </row>
    <row r="18" spans="1:8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400</v>
      </c>
      <c r="F18" s="5" t="s">
        <v>10</v>
      </c>
      <c r="G18" s="2" t="s">
        <v>318</v>
      </c>
    </row>
    <row r="19" spans="1:8" x14ac:dyDescent="0.2">
      <c r="A19" s="11">
        <v>9</v>
      </c>
      <c r="B19" s="5" t="s">
        <v>842</v>
      </c>
      <c r="C19" s="11">
        <v>15533693916</v>
      </c>
      <c r="D19" s="5" t="s">
        <v>843</v>
      </c>
      <c r="E19" s="8">
        <v>240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1017315.08+168.39+0.01+393.72</f>
        <v>1017877.2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154</v>
      </c>
      <c r="C21" s="11">
        <v>33001753417</v>
      </c>
      <c r="D21" s="5" t="s">
        <v>213</v>
      </c>
      <c r="E21" s="8">
        <f>2877.5+ 1460</f>
        <v>4337.5</v>
      </c>
      <c r="F21" s="5" t="s">
        <v>10</v>
      </c>
      <c r="G21" s="2" t="s">
        <v>23</v>
      </c>
    </row>
    <row r="22" spans="1:8" x14ac:dyDescent="0.2">
      <c r="A22" s="11">
        <v>12</v>
      </c>
      <c r="B22" s="5" t="s">
        <v>860</v>
      </c>
      <c r="C22" s="11">
        <v>44307963093</v>
      </c>
      <c r="D22" s="5" t="s">
        <v>861</v>
      </c>
      <c r="E22" s="8">
        <v>2300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11.92+1048.65+15</f>
        <v>1075.5700000000002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800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852</v>
      </c>
      <c r="C25" s="11">
        <v>94472454976</v>
      </c>
      <c r="D25" s="5" t="s">
        <v>853</v>
      </c>
      <c r="E25" s="8">
        <v>5705.64</v>
      </c>
      <c r="F25" s="5" t="s">
        <v>10</v>
      </c>
      <c r="G25" s="2" t="s">
        <v>854</v>
      </c>
    </row>
    <row r="26" spans="1:8" ht="12.75" thickBot="1" x14ac:dyDescent="0.25">
      <c r="A26" s="11">
        <v>16</v>
      </c>
      <c r="B26" s="19" t="s">
        <v>844</v>
      </c>
      <c r="C26" s="36">
        <v>99940897955</v>
      </c>
      <c r="D26" s="19" t="s">
        <v>845</v>
      </c>
      <c r="E26" s="15">
        <v>425</v>
      </c>
      <c r="F26" s="19" t="s">
        <v>10</v>
      </c>
      <c r="G26" s="28" t="s">
        <v>23</v>
      </c>
    </row>
    <row r="27" spans="1:8" x14ac:dyDescent="0.2">
      <c r="A27" s="66">
        <v>17</v>
      </c>
      <c r="B27" s="64" t="s">
        <v>54</v>
      </c>
      <c r="C27" s="68" t="s">
        <v>69</v>
      </c>
      <c r="D27" s="64" t="s">
        <v>68</v>
      </c>
      <c r="E27" s="29">
        <v>5.77</v>
      </c>
      <c r="F27" s="64" t="s">
        <v>10</v>
      </c>
      <c r="G27" s="31" t="s">
        <v>64</v>
      </c>
    </row>
    <row r="28" spans="1:8" ht="15.75" customHeight="1" thickBot="1" x14ac:dyDescent="0.25">
      <c r="A28" s="67"/>
      <c r="B28" s="65"/>
      <c r="C28" s="69"/>
      <c r="D28" s="65"/>
      <c r="E28" s="18">
        <v>548.04999999999995</v>
      </c>
      <c r="F28" s="65"/>
      <c r="G28" s="32" t="s">
        <v>61</v>
      </c>
    </row>
    <row r="29" spans="1:8" x14ac:dyDescent="0.2">
      <c r="A29" s="37">
        <v>18</v>
      </c>
      <c r="B29" s="33" t="s">
        <v>56</v>
      </c>
      <c r="C29" s="37">
        <v>23308926345</v>
      </c>
      <c r="D29" s="33" t="s">
        <v>74</v>
      </c>
      <c r="E29" s="29">
        <v>681.25</v>
      </c>
      <c r="F29" s="30" t="s">
        <v>10</v>
      </c>
      <c r="G29" s="31" t="s">
        <v>55</v>
      </c>
      <c r="H29" s="13"/>
    </row>
    <row r="30" spans="1:8" x14ac:dyDescent="0.2">
      <c r="A30" s="36">
        <v>19</v>
      </c>
      <c r="B30" s="23" t="s">
        <v>613</v>
      </c>
      <c r="C30" s="24">
        <v>66253945791</v>
      </c>
      <c r="D30" s="38" t="s">
        <v>67</v>
      </c>
      <c r="E30" s="8">
        <v>2513.44</v>
      </c>
      <c r="F30" s="23" t="s">
        <v>10</v>
      </c>
      <c r="G30" s="2" t="s">
        <v>23</v>
      </c>
    </row>
    <row r="31" spans="1:8" x14ac:dyDescent="0.2">
      <c r="A31" s="11">
        <v>20</v>
      </c>
      <c r="B31" s="5" t="s">
        <v>478</v>
      </c>
      <c r="C31" s="11">
        <v>25712329343</v>
      </c>
      <c r="D31" s="5" t="s">
        <v>479</v>
      </c>
      <c r="E31" s="17">
        <v>550</v>
      </c>
      <c r="F31" s="5" t="s">
        <v>10</v>
      </c>
      <c r="G31" s="2" t="s">
        <v>23</v>
      </c>
    </row>
    <row r="32" spans="1:8" ht="12.75" thickBot="1" x14ac:dyDescent="0.25">
      <c r="A32" s="36">
        <v>21</v>
      </c>
      <c r="B32" s="19" t="s">
        <v>59</v>
      </c>
      <c r="C32" s="36">
        <v>63073332379</v>
      </c>
      <c r="D32" s="19" t="s">
        <v>73</v>
      </c>
      <c r="E32" s="15">
        <v>5006.67</v>
      </c>
      <c r="F32" s="19" t="s">
        <v>10</v>
      </c>
      <c r="G32" s="28" t="s">
        <v>61</v>
      </c>
    </row>
    <row r="33" spans="1:9" x14ac:dyDescent="0.2">
      <c r="A33" s="66">
        <v>22</v>
      </c>
      <c r="B33" s="64" t="s">
        <v>60</v>
      </c>
      <c r="C33" s="66">
        <v>39901919995</v>
      </c>
      <c r="D33" s="64" t="s">
        <v>72</v>
      </c>
      <c r="E33" s="16">
        <v>693.98</v>
      </c>
      <c r="F33" s="64" t="s">
        <v>10</v>
      </c>
      <c r="G33" s="31" t="s">
        <v>61</v>
      </c>
    </row>
    <row r="34" spans="1:9" ht="12.75" thickBot="1" x14ac:dyDescent="0.25">
      <c r="A34" s="67"/>
      <c r="B34" s="65"/>
      <c r="C34" s="67"/>
      <c r="D34" s="65"/>
      <c r="E34" s="18">
        <v>57.58</v>
      </c>
      <c r="F34" s="65"/>
      <c r="G34" s="32" t="s">
        <v>64</v>
      </c>
      <c r="I34" s="13"/>
    </row>
    <row r="35" spans="1:9" ht="12.75" thickBot="1" x14ac:dyDescent="0.25">
      <c r="A35" s="39">
        <f>A33+1</f>
        <v>23</v>
      </c>
      <c r="B35" s="40" t="s">
        <v>65</v>
      </c>
      <c r="C35" s="39">
        <v>93039509752</v>
      </c>
      <c r="D35" s="40" t="s">
        <v>75</v>
      </c>
      <c r="E35" s="20">
        <v>1559.49</v>
      </c>
      <c r="F35" s="40" t="s">
        <v>10</v>
      </c>
      <c r="G35" s="41" t="s">
        <v>66</v>
      </c>
    </row>
    <row r="36" spans="1:9" ht="15" customHeight="1" x14ac:dyDescent="0.2">
      <c r="A36" s="66">
        <v>24</v>
      </c>
      <c r="B36" s="64" t="s">
        <v>76</v>
      </c>
      <c r="C36" s="66">
        <v>11471889269</v>
      </c>
      <c r="D36" s="64" t="s">
        <v>77</v>
      </c>
      <c r="E36" s="16">
        <v>178.56</v>
      </c>
      <c r="F36" s="64" t="s">
        <v>10</v>
      </c>
      <c r="G36" s="31" t="s">
        <v>58</v>
      </c>
    </row>
    <row r="37" spans="1:9" ht="12.75" thickBot="1" x14ac:dyDescent="0.25">
      <c r="A37" s="67"/>
      <c r="B37" s="65"/>
      <c r="C37" s="67"/>
      <c r="D37" s="65"/>
      <c r="E37" s="18">
        <v>18335</v>
      </c>
      <c r="F37" s="65"/>
      <c r="G37" s="32" t="s">
        <v>23</v>
      </c>
    </row>
    <row r="38" spans="1:9" x14ac:dyDescent="0.2">
      <c r="A38" s="66">
        <v>25</v>
      </c>
      <c r="B38" s="64" t="s">
        <v>78</v>
      </c>
      <c r="C38" s="66">
        <v>27759560625</v>
      </c>
      <c r="D38" s="64" t="s">
        <v>80</v>
      </c>
      <c r="E38" s="16">
        <v>6645.63</v>
      </c>
      <c r="F38" s="64" t="s">
        <v>10</v>
      </c>
      <c r="G38" s="31" t="s">
        <v>79</v>
      </c>
    </row>
    <row r="39" spans="1:9" x14ac:dyDescent="0.2">
      <c r="A39" s="52"/>
      <c r="B39" s="51"/>
      <c r="C39" s="52"/>
      <c r="D39" s="51"/>
      <c r="E39" s="8">
        <v>2453.41</v>
      </c>
      <c r="F39" s="51"/>
      <c r="G39" s="2" t="s">
        <v>23</v>
      </c>
    </row>
    <row r="40" spans="1:9" ht="12.75" thickBot="1" x14ac:dyDescent="0.25">
      <c r="A40" s="67"/>
      <c r="B40" s="65"/>
      <c r="C40" s="67"/>
      <c r="D40" s="65"/>
      <c r="E40" s="18">
        <v>411</v>
      </c>
      <c r="F40" s="65"/>
      <c r="G40" s="32" t="s">
        <v>81</v>
      </c>
    </row>
    <row r="41" spans="1:9" x14ac:dyDescent="0.2">
      <c r="A41" s="37">
        <v>26</v>
      </c>
      <c r="B41" s="33" t="s">
        <v>862</v>
      </c>
      <c r="C41" s="42" t="s">
        <v>863</v>
      </c>
      <c r="D41" s="33" t="s">
        <v>864</v>
      </c>
      <c r="E41" s="17">
        <v>81</v>
      </c>
      <c r="F41" s="33" t="s">
        <v>10</v>
      </c>
      <c r="G41" s="34" t="s">
        <v>192</v>
      </c>
    </row>
    <row r="42" spans="1:9" x14ac:dyDescent="0.2">
      <c r="A42" s="11">
        <v>27</v>
      </c>
      <c r="B42" s="5" t="s">
        <v>550</v>
      </c>
      <c r="C42" s="11">
        <v>22911773746</v>
      </c>
      <c r="D42" s="5" t="s">
        <v>551</v>
      </c>
      <c r="E42" s="8">
        <f>4556.25+292.5</f>
        <v>4848.75</v>
      </c>
      <c r="F42" s="5" t="s">
        <v>10</v>
      </c>
      <c r="G42" s="2" t="s">
        <v>23</v>
      </c>
    </row>
    <row r="43" spans="1:9" x14ac:dyDescent="0.2">
      <c r="A43" s="11">
        <v>28</v>
      </c>
      <c r="B43" s="5" t="s">
        <v>88</v>
      </c>
      <c r="C43" s="11">
        <v>42889250808</v>
      </c>
      <c r="D43" s="5" t="s">
        <v>90</v>
      </c>
      <c r="E43" s="8">
        <v>71.36</v>
      </c>
      <c r="F43" s="5" t="s">
        <v>10</v>
      </c>
      <c r="G43" s="2" t="s">
        <v>86</v>
      </c>
    </row>
    <row r="44" spans="1:9" x14ac:dyDescent="0.2">
      <c r="A44" s="11">
        <v>29</v>
      </c>
      <c r="B44" s="5" t="s">
        <v>87</v>
      </c>
      <c r="C44" s="12" t="s">
        <v>92</v>
      </c>
      <c r="D44" s="5" t="s">
        <v>91</v>
      </c>
      <c r="E44" s="8">
        <v>647.08000000000004</v>
      </c>
      <c r="F44" s="5" t="s">
        <v>10</v>
      </c>
      <c r="G44" s="2" t="s">
        <v>86</v>
      </c>
    </row>
    <row r="45" spans="1:9" x14ac:dyDescent="0.2">
      <c r="A45" s="11">
        <v>30</v>
      </c>
      <c r="B45" s="5" t="s">
        <v>144</v>
      </c>
      <c r="C45" s="11" t="s">
        <v>740</v>
      </c>
      <c r="D45" s="5" t="s">
        <v>740</v>
      </c>
      <c r="E45" s="8">
        <v>1806.35</v>
      </c>
      <c r="F45" s="5" t="s">
        <v>10</v>
      </c>
      <c r="G45" s="2" t="s">
        <v>859</v>
      </c>
    </row>
    <row r="46" spans="1:9" x14ac:dyDescent="0.2">
      <c r="A46" s="11">
        <v>31</v>
      </c>
      <c r="B46" s="5" t="s">
        <v>17</v>
      </c>
      <c r="C46" s="11" t="s">
        <v>17</v>
      </c>
      <c r="D46" s="5" t="s">
        <v>17</v>
      </c>
      <c r="E46" s="8">
        <f>4333+88517</f>
        <v>92850</v>
      </c>
      <c r="F46" s="5" t="s">
        <v>10</v>
      </c>
      <c r="G46" s="2" t="s">
        <v>858</v>
      </c>
    </row>
    <row r="47" spans="1:9" x14ac:dyDescent="0.2">
      <c r="A47" s="11">
        <v>32</v>
      </c>
      <c r="B47" s="5" t="s">
        <v>100</v>
      </c>
      <c r="C47" s="11" t="s">
        <v>17</v>
      </c>
      <c r="D47" s="5" t="s">
        <v>17</v>
      </c>
      <c r="E47" s="8">
        <v>218.88</v>
      </c>
      <c r="F47" s="5" t="s">
        <v>10</v>
      </c>
      <c r="G47" s="2" t="s">
        <v>99</v>
      </c>
    </row>
    <row r="48" spans="1:9" x14ac:dyDescent="0.2">
      <c r="A48" s="11">
        <v>33</v>
      </c>
      <c r="B48" s="5" t="s">
        <v>17</v>
      </c>
      <c r="C48" s="11" t="s">
        <v>17</v>
      </c>
      <c r="D48" s="5" t="s">
        <v>17</v>
      </c>
      <c r="E48" s="8">
        <v>1064</v>
      </c>
      <c r="F48" s="5" t="s">
        <v>10</v>
      </c>
      <c r="G48" s="2" t="s">
        <v>101</v>
      </c>
    </row>
    <row r="49" spans="1:9" x14ac:dyDescent="0.2">
      <c r="A49" s="11">
        <v>34</v>
      </c>
      <c r="B49" s="5" t="s">
        <v>711</v>
      </c>
      <c r="C49" s="11">
        <v>33813961569</v>
      </c>
      <c r="D49" s="5" t="s">
        <v>712</v>
      </c>
      <c r="E49" s="8">
        <v>579.88</v>
      </c>
      <c r="F49" s="5" t="s">
        <v>10</v>
      </c>
      <c r="G49" s="2" t="s">
        <v>112</v>
      </c>
    </row>
    <row r="50" spans="1:9" x14ac:dyDescent="0.2">
      <c r="A50" s="11">
        <v>35</v>
      </c>
      <c r="B50" s="5" t="s">
        <v>865</v>
      </c>
      <c r="C50" s="12" t="s">
        <v>654</v>
      </c>
      <c r="D50" s="5" t="s">
        <v>653</v>
      </c>
      <c r="E50" s="8">
        <v>26669.4</v>
      </c>
      <c r="F50" s="5" t="s">
        <v>10</v>
      </c>
      <c r="G50" s="2" t="s">
        <v>66</v>
      </c>
    </row>
    <row r="51" spans="1:9" x14ac:dyDescent="0.2">
      <c r="A51" s="11">
        <v>36</v>
      </c>
      <c r="B51" s="5" t="s">
        <v>17</v>
      </c>
      <c r="C51" s="11" t="s">
        <v>17</v>
      </c>
      <c r="D51" s="5" t="s">
        <v>17</v>
      </c>
      <c r="E51" s="8">
        <v>2232.9</v>
      </c>
      <c r="F51" s="5" t="s">
        <v>10</v>
      </c>
      <c r="G51" s="2" t="s">
        <v>107</v>
      </c>
    </row>
    <row r="52" spans="1:9" x14ac:dyDescent="0.2">
      <c r="A52" s="11">
        <v>37</v>
      </c>
      <c r="B52" s="5" t="s">
        <v>109</v>
      </c>
      <c r="C52" s="11">
        <v>32179081874</v>
      </c>
      <c r="D52" s="5" t="s">
        <v>110</v>
      </c>
      <c r="E52" s="15">
        <f>4.48+1803.89</f>
        <v>1808.3700000000001</v>
      </c>
      <c r="F52" s="19" t="s">
        <v>10</v>
      </c>
      <c r="G52" s="28" t="s">
        <v>108</v>
      </c>
    </row>
    <row r="53" spans="1:9" x14ac:dyDescent="0.2">
      <c r="A53" s="11">
        <v>38</v>
      </c>
      <c r="B53" s="23" t="s">
        <v>113</v>
      </c>
      <c r="C53" s="24">
        <v>76173743169</v>
      </c>
      <c r="D53" s="23" t="s">
        <v>111</v>
      </c>
      <c r="E53" s="8">
        <v>653.57000000000005</v>
      </c>
      <c r="F53" s="23" t="s">
        <v>10</v>
      </c>
      <c r="G53" s="2" t="s">
        <v>108</v>
      </c>
    </row>
    <row r="54" spans="1:9" ht="12.75" thickBot="1" x14ac:dyDescent="0.25">
      <c r="A54" s="11">
        <v>39</v>
      </c>
      <c r="B54" s="19" t="s">
        <v>114</v>
      </c>
      <c r="C54" s="43" t="s">
        <v>116</v>
      </c>
      <c r="D54" s="19" t="s">
        <v>117</v>
      </c>
      <c r="E54" s="15">
        <v>957.01</v>
      </c>
      <c r="F54" s="19" t="s">
        <v>10</v>
      </c>
      <c r="G54" s="28" t="s">
        <v>115</v>
      </c>
    </row>
    <row r="55" spans="1:9" x14ac:dyDescent="0.2">
      <c r="A55" s="66">
        <v>40</v>
      </c>
      <c r="B55" s="64" t="s">
        <v>119</v>
      </c>
      <c r="C55" s="66">
        <v>34976993601</v>
      </c>
      <c r="D55" s="64" t="s">
        <v>120</v>
      </c>
      <c r="E55" s="16">
        <f>560.45</f>
        <v>560.45000000000005</v>
      </c>
      <c r="F55" s="64" t="s">
        <v>10</v>
      </c>
      <c r="G55" s="31" t="s">
        <v>118</v>
      </c>
    </row>
    <row r="56" spans="1:9" ht="12.75" thickBot="1" x14ac:dyDescent="0.25">
      <c r="A56" s="67"/>
      <c r="B56" s="65"/>
      <c r="C56" s="67"/>
      <c r="D56" s="65"/>
      <c r="E56" s="18">
        <f>77.89+74.93</f>
        <v>152.82</v>
      </c>
      <c r="F56" s="65"/>
      <c r="G56" s="32" t="s">
        <v>287</v>
      </c>
    </row>
    <row r="57" spans="1:9" x14ac:dyDescent="0.2">
      <c r="A57" s="37">
        <v>41</v>
      </c>
      <c r="B57" s="33" t="s">
        <v>17</v>
      </c>
      <c r="C57" s="37" t="s">
        <v>17</v>
      </c>
      <c r="D57" s="33" t="s">
        <v>17</v>
      </c>
      <c r="E57" s="17">
        <v>1753.09</v>
      </c>
      <c r="F57" s="33" t="s">
        <v>10</v>
      </c>
      <c r="G57" s="34" t="s">
        <v>121</v>
      </c>
    </row>
    <row r="58" spans="1:9" x14ac:dyDescent="0.2">
      <c r="A58" s="11">
        <v>42</v>
      </c>
      <c r="B58" s="5" t="s">
        <v>17</v>
      </c>
      <c r="C58" s="11" t="s">
        <v>17</v>
      </c>
      <c r="D58" s="5" t="s">
        <v>17</v>
      </c>
      <c r="E58" s="8">
        <v>21990.99</v>
      </c>
      <c r="F58" s="5" t="s">
        <v>10</v>
      </c>
      <c r="G58" s="2" t="s">
        <v>122</v>
      </c>
    </row>
    <row r="59" spans="1:9" x14ac:dyDescent="0.2">
      <c r="A59" s="11">
        <v>43</v>
      </c>
      <c r="B59" s="5" t="s">
        <v>17</v>
      </c>
      <c r="C59" s="11" t="s">
        <v>17</v>
      </c>
      <c r="D59" s="5" t="s">
        <v>17</v>
      </c>
      <c r="E59" s="8">
        <f>560</f>
        <v>560</v>
      </c>
      <c r="F59" s="5" t="s">
        <v>10</v>
      </c>
      <c r="G59" s="2" t="s">
        <v>123</v>
      </c>
    </row>
    <row r="60" spans="1:9" x14ac:dyDescent="0.2">
      <c r="A60" s="11">
        <v>44</v>
      </c>
      <c r="B60" s="5" t="s">
        <v>866</v>
      </c>
      <c r="C60" s="11">
        <v>83335303054</v>
      </c>
      <c r="D60" s="5" t="s">
        <v>867</v>
      </c>
      <c r="E60" s="8">
        <v>1650</v>
      </c>
      <c r="F60" s="5" t="s">
        <v>10</v>
      </c>
      <c r="G60" s="2" t="s">
        <v>637</v>
      </c>
    </row>
    <row r="61" spans="1:9" x14ac:dyDescent="0.2">
      <c r="A61" s="11">
        <v>45</v>
      </c>
      <c r="B61" s="5" t="s">
        <v>732</v>
      </c>
      <c r="C61" s="11">
        <v>80972836106</v>
      </c>
      <c r="D61" s="5" t="s">
        <v>733</v>
      </c>
      <c r="E61" s="8">
        <v>186.7</v>
      </c>
      <c r="F61" s="5" t="s">
        <v>10</v>
      </c>
      <c r="G61" s="2" t="s">
        <v>173</v>
      </c>
    </row>
    <row r="62" spans="1:9" x14ac:dyDescent="0.2">
      <c r="A62" s="11">
        <v>46</v>
      </c>
      <c r="B62" s="23" t="s">
        <v>131</v>
      </c>
      <c r="C62" s="24">
        <v>70133616033</v>
      </c>
      <c r="D62" s="23" t="s">
        <v>134</v>
      </c>
      <c r="E62" s="8">
        <v>8925.75</v>
      </c>
      <c r="F62" s="23" t="s">
        <v>10</v>
      </c>
      <c r="G62" s="2" t="s">
        <v>292</v>
      </c>
    </row>
    <row r="63" spans="1:9" x14ac:dyDescent="0.2">
      <c r="A63" s="11">
        <v>47</v>
      </c>
      <c r="B63" s="23" t="s">
        <v>132</v>
      </c>
      <c r="C63" s="24">
        <v>81793146560</v>
      </c>
      <c r="D63" s="23" t="s">
        <v>133</v>
      </c>
      <c r="E63" s="8">
        <v>1966.85</v>
      </c>
      <c r="F63" s="5" t="s">
        <v>10</v>
      </c>
      <c r="G63" s="2" t="s">
        <v>292</v>
      </c>
    </row>
    <row r="64" spans="1:9" x14ac:dyDescent="0.2">
      <c r="A64" s="11">
        <v>48</v>
      </c>
      <c r="B64" s="5" t="s">
        <v>846</v>
      </c>
      <c r="C64" s="11">
        <v>51469557335</v>
      </c>
      <c r="D64" s="5" t="s">
        <v>847</v>
      </c>
      <c r="E64" s="8">
        <v>39.69</v>
      </c>
      <c r="F64" s="5" t="s">
        <v>10</v>
      </c>
      <c r="G64" s="2" t="s">
        <v>23</v>
      </c>
      <c r="I64" s="13"/>
    </row>
    <row r="65" spans="1:9" x14ac:dyDescent="0.2">
      <c r="A65" s="11">
        <v>49</v>
      </c>
      <c r="B65" s="5" t="s">
        <v>329</v>
      </c>
      <c r="C65" s="11">
        <v>84523433179</v>
      </c>
      <c r="D65" s="5" t="s">
        <v>331</v>
      </c>
      <c r="E65" s="8">
        <v>80</v>
      </c>
      <c r="F65" s="5" t="s">
        <v>10</v>
      </c>
      <c r="G65" s="2" t="s">
        <v>330</v>
      </c>
    </row>
    <row r="66" spans="1:9" x14ac:dyDescent="0.2">
      <c r="A66" s="11">
        <v>50</v>
      </c>
      <c r="B66" s="5" t="s">
        <v>870</v>
      </c>
      <c r="C66" s="12">
        <v>34683682958</v>
      </c>
      <c r="D66" s="5" t="s">
        <v>545</v>
      </c>
      <c r="E66" s="8">
        <v>49.28</v>
      </c>
      <c r="F66" s="5" t="s">
        <v>10</v>
      </c>
      <c r="G66" s="2" t="s">
        <v>330</v>
      </c>
    </row>
    <row r="67" spans="1:9" x14ac:dyDescent="0.2">
      <c r="A67" s="11">
        <v>51</v>
      </c>
      <c r="B67" s="5" t="s">
        <v>138</v>
      </c>
      <c r="C67" s="11">
        <v>46163832762</v>
      </c>
      <c r="D67" s="5" t="s">
        <v>202</v>
      </c>
      <c r="E67" s="8">
        <v>179.01</v>
      </c>
      <c r="F67" s="5" t="s">
        <v>10</v>
      </c>
      <c r="G67" s="2" t="s">
        <v>112</v>
      </c>
    </row>
    <row r="68" spans="1:9" x14ac:dyDescent="0.2">
      <c r="A68" s="11">
        <v>52</v>
      </c>
      <c r="B68" s="5" t="s">
        <v>140</v>
      </c>
      <c r="C68" s="11">
        <v>41412434130</v>
      </c>
      <c r="D68" s="5" t="s">
        <v>197</v>
      </c>
      <c r="E68" s="8">
        <v>67.28</v>
      </c>
      <c r="F68" s="5" t="s">
        <v>10</v>
      </c>
      <c r="G68" s="2" t="s">
        <v>112</v>
      </c>
    </row>
    <row r="69" spans="1:9" x14ac:dyDescent="0.2">
      <c r="A69" s="11">
        <v>53</v>
      </c>
      <c r="B69" s="5" t="s">
        <v>855</v>
      </c>
      <c r="C69" s="11">
        <v>41317489366</v>
      </c>
      <c r="D69" s="5" t="s">
        <v>856</v>
      </c>
      <c r="E69" s="8">
        <v>8339.11</v>
      </c>
      <c r="F69" s="5" t="s">
        <v>10</v>
      </c>
      <c r="G69" s="2" t="s">
        <v>263</v>
      </c>
      <c r="I69" s="13"/>
    </row>
    <row r="70" spans="1:9" x14ac:dyDescent="0.2">
      <c r="A70" s="11">
        <v>54</v>
      </c>
      <c r="B70" s="5" t="s">
        <v>142</v>
      </c>
      <c r="C70" s="12" t="s">
        <v>203</v>
      </c>
      <c r="D70" s="5" t="s">
        <v>204</v>
      </c>
      <c r="E70" s="8">
        <v>158.69999999999999</v>
      </c>
      <c r="F70" s="5" t="s">
        <v>10</v>
      </c>
      <c r="G70" s="2" t="s">
        <v>112</v>
      </c>
    </row>
    <row r="71" spans="1:9" x14ac:dyDescent="0.2">
      <c r="A71" s="11">
        <v>55</v>
      </c>
      <c r="B71" s="5" t="s">
        <v>143</v>
      </c>
      <c r="C71" s="11">
        <v>85584865987</v>
      </c>
      <c r="D71" s="5" t="s">
        <v>205</v>
      </c>
      <c r="E71" s="8">
        <v>128.74</v>
      </c>
      <c r="F71" s="5" t="s">
        <v>10</v>
      </c>
      <c r="G71" s="2" t="s">
        <v>112</v>
      </c>
    </row>
    <row r="72" spans="1:9" x14ac:dyDescent="0.2">
      <c r="A72" s="11">
        <v>56</v>
      </c>
      <c r="B72" s="5" t="s">
        <v>144</v>
      </c>
      <c r="C72" s="11" t="s">
        <v>740</v>
      </c>
      <c r="D72" s="5" t="s">
        <v>740</v>
      </c>
      <c r="E72" s="8">
        <v>672</v>
      </c>
      <c r="F72" s="5" t="s">
        <v>10</v>
      </c>
      <c r="G72" s="2" t="s">
        <v>145</v>
      </c>
    </row>
    <row r="73" spans="1:9" x14ac:dyDescent="0.2">
      <c r="A73" s="11">
        <v>57</v>
      </c>
      <c r="B73" s="5" t="s">
        <v>848</v>
      </c>
      <c r="C73" s="11">
        <v>56696870950</v>
      </c>
      <c r="D73" s="5" t="s">
        <v>849</v>
      </c>
      <c r="E73" s="8">
        <f>9.6+9.72</f>
        <v>19.32</v>
      </c>
      <c r="F73" s="5" t="s">
        <v>10</v>
      </c>
      <c r="G73" s="2" t="s">
        <v>23</v>
      </c>
    </row>
    <row r="74" spans="1:9" x14ac:dyDescent="0.2">
      <c r="A74" s="11">
        <v>58</v>
      </c>
      <c r="B74" s="5" t="s">
        <v>868</v>
      </c>
      <c r="C74" s="11">
        <v>11374156664</v>
      </c>
      <c r="D74" s="5" t="s">
        <v>869</v>
      </c>
      <c r="E74" s="8">
        <v>965.53</v>
      </c>
      <c r="F74" s="5" t="s">
        <v>10</v>
      </c>
      <c r="G74" s="2" t="s">
        <v>23</v>
      </c>
    </row>
    <row r="75" spans="1:9" x14ac:dyDescent="0.2">
      <c r="A75" s="11">
        <v>59</v>
      </c>
      <c r="B75" s="5" t="s">
        <v>663</v>
      </c>
      <c r="C75" s="11">
        <v>42211007051</v>
      </c>
      <c r="D75" s="5" t="s">
        <v>664</v>
      </c>
      <c r="E75" s="8">
        <v>701</v>
      </c>
      <c r="F75" s="5" t="s">
        <v>10</v>
      </c>
      <c r="G75" s="2" t="s">
        <v>287</v>
      </c>
    </row>
    <row r="76" spans="1:9" x14ac:dyDescent="0.2">
      <c r="A76" s="11">
        <v>60</v>
      </c>
      <c r="B76" s="5" t="s">
        <v>738</v>
      </c>
      <c r="C76" s="11">
        <v>77170927797</v>
      </c>
      <c r="D76" s="5" t="s">
        <v>739</v>
      </c>
      <c r="E76" s="8">
        <v>120.98</v>
      </c>
      <c r="F76" s="5" t="s">
        <v>10</v>
      </c>
      <c r="G76" s="2" t="s">
        <v>23</v>
      </c>
    </row>
    <row r="77" spans="1:9" x14ac:dyDescent="0.2">
      <c r="A77" s="11">
        <v>61</v>
      </c>
      <c r="B77" s="5" t="s">
        <v>698</v>
      </c>
      <c r="C77" s="11">
        <v>41921055528</v>
      </c>
      <c r="D77" s="5" t="s">
        <v>699</v>
      </c>
      <c r="E77" s="8">
        <v>207</v>
      </c>
      <c r="F77" s="5" t="s">
        <v>10</v>
      </c>
      <c r="G77" s="2" t="s">
        <v>147</v>
      </c>
    </row>
    <row r="78" spans="1:9" x14ac:dyDescent="0.2">
      <c r="A78" s="11">
        <v>62</v>
      </c>
      <c r="B78" s="5" t="s">
        <v>741</v>
      </c>
      <c r="C78" s="12" t="s">
        <v>743</v>
      </c>
      <c r="D78" s="5" t="s">
        <v>742</v>
      </c>
      <c r="E78" s="8">
        <v>173.75</v>
      </c>
      <c r="F78" s="5" t="s">
        <v>10</v>
      </c>
      <c r="G78" s="2" t="s">
        <v>505</v>
      </c>
    </row>
    <row r="79" spans="1:9" x14ac:dyDescent="0.2">
      <c r="A79" s="11">
        <v>63</v>
      </c>
      <c r="B79" s="5" t="s">
        <v>857</v>
      </c>
      <c r="C79" s="11">
        <v>29035933600</v>
      </c>
      <c r="D79" s="5" t="s">
        <v>447</v>
      </c>
      <c r="E79" s="8">
        <v>47342.7</v>
      </c>
      <c r="F79" s="5" t="s">
        <v>10</v>
      </c>
      <c r="G79" s="2" t="s">
        <v>263</v>
      </c>
    </row>
    <row r="80" spans="1:9" x14ac:dyDescent="0.2">
      <c r="A80" s="11">
        <v>64</v>
      </c>
      <c r="B80" s="5" t="s">
        <v>155</v>
      </c>
      <c r="C80" s="11">
        <v>55326209639</v>
      </c>
      <c r="D80" s="5" t="s">
        <v>214</v>
      </c>
      <c r="E80" s="8">
        <v>243.8</v>
      </c>
      <c r="F80" s="5" t="s">
        <v>10</v>
      </c>
      <c r="G80" s="2" t="s">
        <v>23</v>
      </c>
    </row>
    <row r="81" spans="1:9" x14ac:dyDescent="0.2">
      <c r="A81" s="11">
        <v>65</v>
      </c>
      <c r="B81" s="5" t="s">
        <v>872</v>
      </c>
      <c r="C81" s="11">
        <v>52398663574</v>
      </c>
      <c r="D81" s="5" t="s">
        <v>871</v>
      </c>
      <c r="E81" s="8">
        <v>1116.3499999999999</v>
      </c>
      <c r="F81" s="5" t="s">
        <v>10</v>
      </c>
      <c r="G81" s="2" t="s">
        <v>637</v>
      </c>
    </row>
    <row r="82" spans="1:9" x14ac:dyDescent="0.2">
      <c r="A82" s="11">
        <v>66</v>
      </c>
      <c r="B82" s="5" t="s">
        <v>157</v>
      </c>
      <c r="C82" s="11" t="s">
        <v>216</v>
      </c>
      <c r="D82" s="5" t="s">
        <v>158</v>
      </c>
      <c r="E82" s="8">
        <v>715</v>
      </c>
      <c r="F82" s="5" t="s">
        <v>10</v>
      </c>
      <c r="G82" s="2" t="s">
        <v>23</v>
      </c>
    </row>
    <row r="83" spans="1:9" x14ac:dyDescent="0.2">
      <c r="A83" s="11">
        <v>67</v>
      </c>
      <c r="B83" s="5" t="s">
        <v>159</v>
      </c>
      <c r="C83" s="11">
        <v>64862538713</v>
      </c>
      <c r="D83" s="5" t="s">
        <v>217</v>
      </c>
      <c r="E83" s="8">
        <v>3.13</v>
      </c>
      <c r="F83" s="5" t="s">
        <v>10</v>
      </c>
      <c r="G83" s="2" t="s">
        <v>23</v>
      </c>
    </row>
    <row r="84" spans="1:9" x14ac:dyDescent="0.2">
      <c r="A84" s="11">
        <v>68</v>
      </c>
      <c r="B84" s="5" t="s">
        <v>850</v>
      </c>
      <c r="C84" s="11">
        <v>94989605030</v>
      </c>
      <c r="D84" s="5" t="s">
        <v>851</v>
      </c>
      <c r="E84" s="8">
        <f>103.32+22.14+275.15</f>
        <v>400.60999999999996</v>
      </c>
      <c r="F84" s="5" t="s">
        <v>10</v>
      </c>
      <c r="G84" s="2" t="s">
        <v>173</v>
      </c>
    </row>
    <row r="85" spans="1:9" x14ac:dyDescent="0.2">
      <c r="A85" s="11">
        <v>69</v>
      </c>
      <c r="B85" s="5" t="s">
        <v>162</v>
      </c>
      <c r="C85" s="11">
        <v>58353015102</v>
      </c>
      <c r="D85" s="5" t="s">
        <v>219</v>
      </c>
      <c r="E85" s="8">
        <v>3024.78</v>
      </c>
      <c r="F85" s="5" t="s">
        <v>10</v>
      </c>
      <c r="G85" s="2" t="s">
        <v>23</v>
      </c>
    </row>
    <row r="86" spans="1:9" x14ac:dyDescent="0.2">
      <c r="A86" s="11">
        <v>70</v>
      </c>
      <c r="B86" s="5" t="s">
        <v>305</v>
      </c>
      <c r="C86" s="11" t="s">
        <v>307</v>
      </c>
      <c r="D86" s="5" t="s">
        <v>306</v>
      </c>
      <c r="E86" s="8">
        <v>2971.98</v>
      </c>
      <c r="F86" s="5" t="s">
        <v>10</v>
      </c>
      <c r="G86" s="2" t="s">
        <v>23</v>
      </c>
    </row>
    <row r="87" spans="1:9" x14ac:dyDescent="0.2">
      <c r="A87" s="11">
        <v>71</v>
      </c>
      <c r="B87" s="5" t="s">
        <v>877</v>
      </c>
      <c r="C87" s="11">
        <v>82617270885</v>
      </c>
      <c r="D87" s="5" t="s">
        <v>878</v>
      </c>
      <c r="E87" s="8">
        <v>62.5</v>
      </c>
      <c r="F87" s="5" t="s">
        <v>10</v>
      </c>
      <c r="G87" s="2" t="s">
        <v>23</v>
      </c>
    </row>
    <row r="88" spans="1:9" x14ac:dyDescent="0.2">
      <c r="A88" s="11">
        <v>72</v>
      </c>
      <c r="B88" s="5" t="s">
        <v>165</v>
      </c>
      <c r="C88" s="11">
        <v>62534176727</v>
      </c>
      <c r="D88" s="5" t="s">
        <v>222</v>
      </c>
      <c r="E88" s="8">
        <v>796.5</v>
      </c>
      <c r="F88" s="5" t="s">
        <v>10</v>
      </c>
      <c r="G88" s="2" t="s">
        <v>23</v>
      </c>
    </row>
    <row r="89" spans="1:9" x14ac:dyDescent="0.2">
      <c r="A89" s="11">
        <v>73</v>
      </c>
      <c r="B89" s="5" t="s">
        <v>658</v>
      </c>
      <c r="C89" s="11">
        <v>24846301629</v>
      </c>
      <c r="D89" s="5" t="s">
        <v>659</v>
      </c>
      <c r="E89" s="15">
        <v>348.01</v>
      </c>
      <c r="F89" s="19" t="s">
        <v>10</v>
      </c>
      <c r="G89" s="28" t="s">
        <v>23</v>
      </c>
    </row>
    <row r="90" spans="1:9" x14ac:dyDescent="0.2">
      <c r="A90" s="11">
        <v>74</v>
      </c>
      <c r="B90" s="23" t="s">
        <v>168</v>
      </c>
      <c r="C90" s="24">
        <v>87682591133</v>
      </c>
      <c r="D90" s="23" t="s">
        <v>223</v>
      </c>
      <c r="E90" s="15">
        <v>4523.41</v>
      </c>
      <c r="F90" s="23" t="s">
        <v>10</v>
      </c>
      <c r="G90" s="2" t="s">
        <v>23</v>
      </c>
      <c r="I90" s="13"/>
    </row>
    <row r="91" spans="1:9" x14ac:dyDescent="0.2">
      <c r="A91" s="11">
        <v>75</v>
      </c>
      <c r="B91" s="5" t="s">
        <v>169</v>
      </c>
      <c r="C91" s="11">
        <v>19849957757</v>
      </c>
      <c r="D91" s="5" t="s">
        <v>225</v>
      </c>
      <c r="E91" s="8">
        <v>2365.73</v>
      </c>
      <c r="F91" s="5" t="s">
        <v>10</v>
      </c>
      <c r="G91" s="34" t="s">
        <v>23</v>
      </c>
    </row>
    <row r="92" spans="1:9" x14ac:dyDescent="0.2">
      <c r="A92" s="11">
        <v>76</v>
      </c>
      <c r="B92" s="5" t="s">
        <v>170</v>
      </c>
      <c r="C92" s="11">
        <v>52233171260</v>
      </c>
      <c r="D92" s="5" t="s">
        <v>224</v>
      </c>
      <c r="E92" s="8">
        <v>14327.5</v>
      </c>
      <c r="F92" s="5" t="s">
        <v>10</v>
      </c>
      <c r="G92" s="2" t="s">
        <v>23</v>
      </c>
    </row>
    <row r="93" spans="1:9" x14ac:dyDescent="0.2">
      <c r="A93" s="11">
        <v>77</v>
      </c>
      <c r="B93" s="27" t="s">
        <v>172</v>
      </c>
      <c r="C93" s="26">
        <v>80572192786</v>
      </c>
      <c r="D93" s="27" t="s">
        <v>226</v>
      </c>
      <c r="E93" s="8">
        <v>35</v>
      </c>
      <c r="F93" s="27" t="s">
        <v>10</v>
      </c>
      <c r="G93" s="2" t="s">
        <v>23</v>
      </c>
    </row>
    <row r="94" spans="1:9" x14ac:dyDescent="0.2">
      <c r="A94" s="11">
        <v>78</v>
      </c>
      <c r="B94" s="5" t="s">
        <v>174</v>
      </c>
      <c r="C94" s="11">
        <v>79517545745</v>
      </c>
      <c r="D94" s="5" t="s">
        <v>227</v>
      </c>
      <c r="E94" s="8">
        <v>58.2</v>
      </c>
      <c r="F94" s="5" t="s">
        <v>10</v>
      </c>
      <c r="G94" s="2" t="s">
        <v>176</v>
      </c>
    </row>
    <row r="95" spans="1:9" x14ac:dyDescent="0.2">
      <c r="A95" s="11">
        <v>79</v>
      </c>
      <c r="B95" s="5" t="s">
        <v>879</v>
      </c>
      <c r="C95" s="11">
        <v>13865248398</v>
      </c>
      <c r="D95" s="5" t="s">
        <v>880</v>
      </c>
      <c r="E95" s="8">
        <v>495</v>
      </c>
      <c r="F95" s="5" t="s">
        <v>10</v>
      </c>
      <c r="G95" s="2" t="s">
        <v>260</v>
      </c>
    </row>
    <row r="96" spans="1:9" x14ac:dyDescent="0.2">
      <c r="A96" s="11">
        <v>80</v>
      </c>
      <c r="B96" s="5" t="s">
        <v>17</v>
      </c>
      <c r="C96" s="11" t="s">
        <v>17</v>
      </c>
      <c r="D96" s="5" t="s">
        <v>17</v>
      </c>
      <c r="E96" s="8">
        <f>1400+1400</f>
        <v>2800</v>
      </c>
      <c r="F96" s="5" t="s">
        <v>10</v>
      </c>
      <c r="G96" s="2" t="s">
        <v>177</v>
      </c>
    </row>
    <row r="97" spans="1:7" ht="12.75" thickBot="1" x14ac:dyDescent="0.25">
      <c r="A97" s="11">
        <v>81</v>
      </c>
      <c r="B97" s="19" t="s">
        <v>17</v>
      </c>
      <c r="C97" s="36" t="s">
        <v>17</v>
      </c>
      <c r="D97" s="19" t="s">
        <v>17</v>
      </c>
      <c r="E97" s="15">
        <f>260+130+2097.6</f>
        <v>2487.6</v>
      </c>
      <c r="F97" s="19" t="s">
        <v>10</v>
      </c>
      <c r="G97" s="28" t="s">
        <v>178</v>
      </c>
    </row>
    <row r="98" spans="1:7" x14ac:dyDescent="0.2">
      <c r="A98" s="66">
        <v>82</v>
      </c>
      <c r="B98" s="64" t="s">
        <v>873</v>
      </c>
      <c r="C98" s="66" t="s">
        <v>874</v>
      </c>
      <c r="D98" s="64" t="s">
        <v>875</v>
      </c>
      <c r="E98" s="16">
        <v>12079</v>
      </c>
      <c r="F98" s="30" t="s">
        <v>10</v>
      </c>
      <c r="G98" s="31" t="s">
        <v>147</v>
      </c>
    </row>
    <row r="99" spans="1:7" ht="12.75" thickBot="1" x14ac:dyDescent="0.25">
      <c r="A99" s="67"/>
      <c r="B99" s="65"/>
      <c r="C99" s="67"/>
      <c r="D99" s="65"/>
      <c r="E99" s="18">
        <v>5574</v>
      </c>
      <c r="F99" s="35" t="s">
        <v>10</v>
      </c>
      <c r="G99" s="32" t="s">
        <v>23</v>
      </c>
    </row>
    <row r="100" spans="1:7" ht="12.75" thickBot="1" x14ac:dyDescent="0.25">
      <c r="A100" s="39">
        <v>83</v>
      </c>
      <c r="B100" s="40" t="s">
        <v>230</v>
      </c>
      <c r="C100" s="39">
        <v>62969535840</v>
      </c>
      <c r="D100" s="40" t="s">
        <v>231</v>
      </c>
      <c r="E100" s="20">
        <v>799.91</v>
      </c>
      <c r="F100" s="40" t="s">
        <v>10</v>
      </c>
      <c r="G100" s="41" t="s">
        <v>23</v>
      </c>
    </row>
    <row r="101" spans="1:7" x14ac:dyDescent="0.2">
      <c r="A101" s="66">
        <v>84</v>
      </c>
      <c r="B101" s="64" t="s">
        <v>181</v>
      </c>
      <c r="C101" s="66">
        <v>71642207963</v>
      </c>
      <c r="D101" s="64" t="s">
        <v>232</v>
      </c>
      <c r="E101" s="16">
        <f>132.59+14.17+167.9</f>
        <v>314.65999999999997</v>
      </c>
      <c r="F101" s="64" t="s">
        <v>10</v>
      </c>
      <c r="G101" s="31" t="s">
        <v>23</v>
      </c>
    </row>
    <row r="102" spans="1:7" ht="12.75" thickBot="1" x14ac:dyDescent="0.25">
      <c r="A102" s="67"/>
      <c r="B102" s="65"/>
      <c r="C102" s="67"/>
      <c r="D102" s="65"/>
      <c r="E102" s="18">
        <f>89.5+150.56+106.19</f>
        <v>346.25</v>
      </c>
      <c r="F102" s="65"/>
      <c r="G102" s="32" t="s">
        <v>287</v>
      </c>
    </row>
    <row r="103" spans="1:7" x14ac:dyDescent="0.2">
      <c r="A103" s="37">
        <v>85</v>
      </c>
      <c r="B103" s="33" t="s">
        <v>182</v>
      </c>
      <c r="C103" s="42" t="s">
        <v>234</v>
      </c>
      <c r="D103" s="33" t="s">
        <v>233</v>
      </c>
      <c r="E103" s="17">
        <v>705.14</v>
      </c>
      <c r="F103" s="33" t="s">
        <v>10</v>
      </c>
      <c r="G103" s="34" t="s">
        <v>23</v>
      </c>
    </row>
    <row r="104" spans="1:7" x14ac:dyDescent="0.2">
      <c r="A104" s="11">
        <v>86</v>
      </c>
      <c r="B104" s="5" t="s">
        <v>676</v>
      </c>
      <c r="C104" s="11" t="s">
        <v>677</v>
      </c>
      <c r="D104" s="5" t="s">
        <v>678</v>
      </c>
      <c r="E104" s="8">
        <v>159.30000000000001</v>
      </c>
      <c r="F104" s="5" t="s">
        <v>10</v>
      </c>
      <c r="G104" s="2" t="s">
        <v>23</v>
      </c>
    </row>
    <row r="105" spans="1:7" x14ac:dyDescent="0.2">
      <c r="A105" s="11">
        <v>87</v>
      </c>
      <c r="B105" s="5" t="s">
        <v>881</v>
      </c>
      <c r="C105" s="11" t="s">
        <v>883</v>
      </c>
      <c r="D105" s="5" t="s">
        <v>882</v>
      </c>
      <c r="E105" s="8">
        <v>1401.5</v>
      </c>
      <c r="F105" s="5" t="s">
        <v>10</v>
      </c>
      <c r="G105" s="2" t="s">
        <v>23</v>
      </c>
    </row>
    <row r="106" spans="1:7" x14ac:dyDescent="0.2">
      <c r="A106" s="11">
        <v>88</v>
      </c>
      <c r="B106" s="5" t="s">
        <v>185</v>
      </c>
      <c r="C106" s="11">
        <v>52848403362</v>
      </c>
      <c r="D106" s="5" t="s">
        <v>237</v>
      </c>
      <c r="E106" s="8">
        <v>1899</v>
      </c>
      <c r="F106" s="5" t="s">
        <v>10</v>
      </c>
      <c r="G106" s="2" t="s">
        <v>186</v>
      </c>
    </row>
    <row r="107" spans="1:7" x14ac:dyDescent="0.2">
      <c r="A107" s="11">
        <v>89</v>
      </c>
      <c r="B107" s="5" t="s">
        <v>884</v>
      </c>
      <c r="C107" s="11">
        <v>33956120458</v>
      </c>
      <c r="D107" s="5" t="s">
        <v>885</v>
      </c>
      <c r="E107" s="8">
        <v>77.91</v>
      </c>
      <c r="F107" s="5" t="s">
        <v>10</v>
      </c>
      <c r="G107" s="2" t="s">
        <v>23</v>
      </c>
    </row>
    <row r="108" spans="1:7" x14ac:dyDescent="0.2">
      <c r="A108" s="11">
        <v>90</v>
      </c>
      <c r="B108" s="5" t="s">
        <v>641</v>
      </c>
      <c r="C108" s="11">
        <v>60690477713</v>
      </c>
      <c r="D108" s="5" t="s">
        <v>520</v>
      </c>
      <c r="E108" s="15">
        <v>2158.7800000000002</v>
      </c>
      <c r="F108" s="19" t="s">
        <v>10</v>
      </c>
      <c r="G108" s="28" t="s">
        <v>23</v>
      </c>
    </row>
    <row r="109" spans="1:7" x14ac:dyDescent="0.2">
      <c r="A109" s="11">
        <v>91</v>
      </c>
      <c r="B109" s="23" t="s">
        <v>191</v>
      </c>
      <c r="C109" s="24">
        <v>34421776805</v>
      </c>
      <c r="D109" s="23" t="s">
        <v>240</v>
      </c>
      <c r="E109" s="8">
        <f>93.56+1919.31</f>
        <v>2012.87</v>
      </c>
      <c r="F109" s="44" t="s">
        <v>10</v>
      </c>
      <c r="G109" s="2" t="s">
        <v>192</v>
      </c>
    </row>
    <row r="110" spans="1:7" x14ac:dyDescent="0.2">
      <c r="A110" s="11">
        <v>92</v>
      </c>
      <c r="B110" s="5" t="s">
        <v>17</v>
      </c>
      <c r="C110" s="11" t="s">
        <v>17</v>
      </c>
      <c r="D110" s="5" t="s">
        <v>17</v>
      </c>
      <c r="E110" s="17">
        <v>47.2</v>
      </c>
      <c r="F110" s="33" t="s">
        <v>10</v>
      </c>
      <c r="G110" s="34" t="s">
        <v>635</v>
      </c>
    </row>
    <row r="111" spans="1:7" x14ac:dyDescent="0.2">
      <c r="A111" s="11">
        <v>93</v>
      </c>
      <c r="B111" s="5" t="s">
        <v>17</v>
      </c>
      <c r="C111" s="11" t="s">
        <v>17</v>
      </c>
      <c r="D111" s="5" t="s">
        <v>17</v>
      </c>
      <c r="E111" s="8">
        <v>413.44</v>
      </c>
      <c r="F111" s="5" t="s">
        <v>10</v>
      </c>
      <c r="G111" s="2" t="s">
        <v>194</v>
      </c>
    </row>
    <row r="112" spans="1:7" x14ac:dyDescent="0.2">
      <c r="A112" s="11">
        <v>94</v>
      </c>
      <c r="B112" s="5" t="s">
        <v>886</v>
      </c>
      <c r="C112" s="11">
        <v>98352441242</v>
      </c>
      <c r="D112" s="5" t="s">
        <v>887</v>
      </c>
      <c r="E112" s="8">
        <v>725.4</v>
      </c>
      <c r="F112" s="5" t="s">
        <v>10</v>
      </c>
      <c r="G112" s="2" t="s">
        <v>637</v>
      </c>
    </row>
    <row r="113" spans="1:9" x14ac:dyDescent="0.2">
      <c r="A113" s="11">
        <v>95</v>
      </c>
      <c r="B113" s="5" t="s">
        <v>399</v>
      </c>
      <c r="C113" s="11">
        <v>70140364776</v>
      </c>
      <c r="D113" s="5" t="s">
        <v>400</v>
      </c>
      <c r="E113" s="8">
        <v>4464.43</v>
      </c>
      <c r="F113" s="5" t="s">
        <v>10</v>
      </c>
      <c r="G113" s="2" t="s">
        <v>263</v>
      </c>
    </row>
    <row r="114" spans="1:9" x14ac:dyDescent="0.2">
      <c r="A114" s="11">
        <v>96</v>
      </c>
      <c r="B114" s="5" t="s">
        <v>242</v>
      </c>
      <c r="C114" s="11">
        <v>49800593791</v>
      </c>
      <c r="D114" s="5" t="s">
        <v>244</v>
      </c>
      <c r="E114" s="8">
        <v>9581</v>
      </c>
      <c r="F114" s="5" t="s">
        <v>10</v>
      </c>
      <c r="G114" s="2" t="s">
        <v>243</v>
      </c>
    </row>
    <row r="115" spans="1:9" ht="12.75" thickBot="1" x14ac:dyDescent="0.25">
      <c r="A115" s="11">
        <v>97</v>
      </c>
      <c r="B115" s="19" t="s">
        <v>245</v>
      </c>
      <c r="C115" s="36">
        <v>48491501393</v>
      </c>
      <c r="D115" s="19" t="s">
        <v>246</v>
      </c>
      <c r="E115" s="15">
        <v>1483.08</v>
      </c>
      <c r="F115" s="19" t="s">
        <v>10</v>
      </c>
      <c r="G115" s="28" t="s">
        <v>23</v>
      </c>
      <c r="H115" s="13"/>
    </row>
    <row r="116" spans="1:9" x14ac:dyDescent="0.2">
      <c r="A116" s="66">
        <v>98</v>
      </c>
      <c r="B116" s="64" t="s">
        <v>248</v>
      </c>
      <c r="C116" s="66">
        <v>47428597158</v>
      </c>
      <c r="D116" s="64" t="s">
        <v>250</v>
      </c>
      <c r="E116" s="16">
        <v>3777.9</v>
      </c>
      <c r="F116" s="64" t="s">
        <v>10</v>
      </c>
      <c r="G116" s="31" t="s">
        <v>23</v>
      </c>
      <c r="I116" s="13"/>
    </row>
    <row r="117" spans="1:9" ht="12.75" thickBot="1" x14ac:dyDescent="0.25">
      <c r="A117" s="67"/>
      <c r="B117" s="65"/>
      <c r="C117" s="67"/>
      <c r="D117" s="65"/>
      <c r="E117" s="18">
        <v>953.03</v>
      </c>
      <c r="F117" s="65"/>
      <c r="G117" s="32" t="s">
        <v>247</v>
      </c>
    </row>
    <row r="118" spans="1:9" x14ac:dyDescent="0.2">
      <c r="A118" s="37">
        <v>99</v>
      </c>
      <c r="B118" s="33" t="s">
        <v>888</v>
      </c>
      <c r="C118" s="37">
        <v>45875673150</v>
      </c>
      <c r="D118" s="33" t="s">
        <v>889</v>
      </c>
      <c r="E118" s="17">
        <v>618</v>
      </c>
      <c r="F118" s="33" t="s">
        <v>10</v>
      </c>
      <c r="G118" s="34" t="s">
        <v>791</v>
      </c>
    </row>
    <row r="119" spans="1:9" x14ac:dyDescent="0.2">
      <c r="A119" s="11">
        <v>100</v>
      </c>
      <c r="B119" s="5" t="s">
        <v>252</v>
      </c>
      <c r="C119" s="12" t="s">
        <v>254</v>
      </c>
      <c r="D119" s="5" t="s">
        <v>253</v>
      </c>
      <c r="E119" s="8">
        <f>316.75+35.62</f>
        <v>352.37</v>
      </c>
      <c r="F119" s="5" t="s">
        <v>10</v>
      </c>
      <c r="G119" s="2" t="s">
        <v>112</v>
      </c>
    </row>
    <row r="120" spans="1:9" x14ac:dyDescent="0.2">
      <c r="A120" s="11">
        <v>101</v>
      </c>
      <c r="B120" s="5" t="s">
        <v>752</v>
      </c>
      <c r="C120" s="12" t="s">
        <v>750</v>
      </c>
      <c r="D120" s="5" t="s">
        <v>751</v>
      </c>
      <c r="E120" s="8">
        <v>45.62</v>
      </c>
      <c r="F120" s="5" t="s">
        <v>10</v>
      </c>
      <c r="G120" s="2" t="s">
        <v>330</v>
      </c>
    </row>
    <row r="121" spans="1:9" x14ac:dyDescent="0.2">
      <c r="A121" s="11">
        <v>102</v>
      </c>
      <c r="B121" s="5" t="s">
        <v>257</v>
      </c>
      <c r="C121" s="11">
        <v>25392808959</v>
      </c>
      <c r="D121" s="5" t="s">
        <v>258</v>
      </c>
      <c r="E121" s="8">
        <v>11341.5</v>
      </c>
      <c r="F121" s="5" t="s">
        <v>10</v>
      </c>
      <c r="G121" s="2" t="s">
        <v>23</v>
      </c>
      <c r="I121" s="13"/>
    </row>
    <row r="122" spans="1:9" x14ac:dyDescent="0.2">
      <c r="A122" s="11">
        <v>103</v>
      </c>
      <c r="B122" s="5" t="s">
        <v>753</v>
      </c>
      <c r="C122" s="11">
        <v>93475459627</v>
      </c>
      <c r="D122" s="5" t="s">
        <v>754</v>
      </c>
      <c r="E122" s="8">
        <v>2151.1999999999998</v>
      </c>
      <c r="F122" s="5" t="s">
        <v>10</v>
      </c>
      <c r="G122" s="2" t="s">
        <v>23</v>
      </c>
    </row>
    <row r="123" spans="1:9" x14ac:dyDescent="0.2">
      <c r="A123" s="11">
        <v>104</v>
      </c>
      <c r="B123" s="5" t="s">
        <v>755</v>
      </c>
      <c r="C123" s="11">
        <v>44270699963</v>
      </c>
      <c r="D123" s="5" t="s">
        <v>756</v>
      </c>
      <c r="E123" s="8">
        <v>29.7</v>
      </c>
      <c r="F123" s="5" t="s">
        <v>10</v>
      </c>
      <c r="G123" s="2" t="s">
        <v>112</v>
      </c>
    </row>
    <row r="124" spans="1:9" x14ac:dyDescent="0.2">
      <c r="A124" s="11">
        <v>105</v>
      </c>
      <c r="B124" s="5" t="s">
        <v>890</v>
      </c>
      <c r="C124" s="12" t="s">
        <v>892</v>
      </c>
      <c r="D124" s="5" t="s">
        <v>891</v>
      </c>
      <c r="E124" s="8">
        <v>225</v>
      </c>
      <c r="F124" s="5" t="s">
        <v>10</v>
      </c>
      <c r="G124" s="2" t="s">
        <v>23</v>
      </c>
    </row>
    <row r="125" spans="1:9" x14ac:dyDescent="0.2">
      <c r="A125" s="11">
        <v>106</v>
      </c>
      <c r="B125" s="5" t="s">
        <v>893</v>
      </c>
      <c r="C125" s="11" t="s">
        <v>894</v>
      </c>
      <c r="D125" s="5" t="s">
        <v>895</v>
      </c>
      <c r="E125" s="8">
        <v>2160</v>
      </c>
      <c r="F125" s="5" t="s">
        <v>10</v>
      </c>
      <c r="G125" s="2" t="s">
        <v>23</v>
      </c>
    </row>
    <row r="126" spans="1:9" x14ac:dyDescent="0.2">
      <c r="A126" s="11">
        <v>107</v>
      </c>
      <c r="B126" s="5" t="s">
        <v>896</v>
      </c>
      <c r="C126" s="11">
        <v>28440665923</v>
      </c>
      <c r="D126" s="5" t="s">
        <v>897</v>
      </c>
      <c r="E126" s="8">
        <v>91.24</v>
      </c>
      <c r="F126" s="5" t="s">
        <v>10</v>
      </c>
      <c r="G126" s="2" t="s">
        <v>330</v>
      </c>
      <c r="H126" s="13"/>
    </row>
    <row r="127" spans="1:9" x14ac:dyDescent="0.2">
      <c r="A127" s="11">
        <v>108</v>
      </c>
      <c r="B127" s="5" t="s">
        <v>486</v>
      </c>
      <c r="C127" s="11" t="s">
        <v>487</v>
      </c>
      <c r="D127" s="5" t="s">
        <v>488</v>
      </c>
      <c r="E127" s="8">
        <v>1535.2</v>
      </c>
      <c r="F127" s="5" t="s">
        <v>10</v>
      </c>
      <c r="G127" s="2" t="s">
        <v>23</v>
      </c>
    </row>
    <row r="128" spans="1:9" x14ac:dyDescent="0.2">
      <c r="A128" s="11">
        <v>109</v>
      </c>
      <c r="B128" s="5" t="s">
        <v>265</v>
      </c>
      <c r="C128" s="11">
        <v>63988426425</v>
      </c>
      <c r="D128" s="5" t="s">
        <v>266</v>
      </c>
      <c r="E128" s="8">
        <v>18570.5</v>
      </c>
      <c r="F128" s="5" t="s">
        <v>10</v>
      </c>
      <c r="G128" s="2" t="s">
        <v>23</v>
      </c>
    </row>
    <row r="129" spans="1:7" x14ac:dyDescent="0.2">
      <c r="A129" s="11">
        <v>110</v>
      </c>
      <c r="B129" s="5" t="s">
        <v>898</v>
      </c>
      <c r="C129" s="12">
        <v>18991729117</v>
      </c>
      <c r="D129" s="5" t="s">
        <v>275</v>
      </c>
      <c r="E129" s="8">
        <v>1500</v>
      </c>
      <c r="F129" s="5" t="s">
        <v>10</v>
      </c>
      <c r="G129" s="2" t="s">
        <v>287</v>
      </c>
    </row>
    <row r="130" spans="1:7" x14ac:dyDescent="0.2">
      <c r="A130" s="11">
        <v>111</v>
      </c>
      <c r="B130" s="5" t="s">
        <v>102</v>
      </c>
      <c r="C130" s="11">
        <v>981494061</v>
      </c>
      <c r="D130" s="5" t="s">
        <v>103</v>
      </c>
      <c r="E130" s="8">
        <v>1672.68</v>
      </c>
      <c r="F130" s="5" t="s">
        <v>10</v>
      </c>
      <c r="G130" s="2" t="s">
        <v>62</v>
      </c>
    </row>
    <row r="131" spans="1:7" x14ac:dyDescent="0.2">
      <c r="A131" s="11">
        <v>112</v>
      </c>
      <c r="B131" s="5" t="s">
        <v>463</v>
      </c>
      <c r="C131" s="11" t="s">
        <v>464</v>
      </c>
      <c r="D131" s="5" t="s">
        <v>876</v>
      </c>
      <c r="E131" s="8">
        <v>294.5</v>
      </c>
      <c r="F131" s="5" t="s">
        <v>10</v>
      </c>
      <c r="G131" s="2" t="s">
        <v>23</v>
      </c>
    </row>
    <row r="132" spans="1:7" x14ac:dyDescent="0.2">
      <c r="A132" s="11">
        <v>113</v>
      </c>
      <c r="B132" s="5" t="s">
        <v>809</v>
      </c>
      <c r="C132" s="11" t="s">
        <v>811</v>
      </c>
      <c r="D132" s="5" t="s">
        <v>810</v>
      </c>
      <c r="E132" s="8">
        <v>4017.47</v>
      </c>
      <c r="F132" s="5" t="s">
        <v>10</v>
      </c>
      <c r="G132" s="2" t="s">
        <v>23</v>
      </c>
    </row>
    <row r="133" spans="1:7" x14ac:dyDescent="0.2">
      <c r="A133" s="11">
        <v>114</v>
      </c>
      <c r="B133" s="5" t="s">
        <v>899</v>
      </c>
      <c r="C133" s="11" t="s">
        <v>901</v>
      </c>
      <c r="D133" s="5" t="s">
        <v>900</v>
      </c>
      <c r="E133" s="8">
        <v>1340.5</v>
      </c>
      <c r="F133" s="5" t="s">
        <v>10</v>
      </c>
      <c r="G133" s="2" t="s">
        <v>23</v>
      </c>
    </row>
    <row r="134" spans="1:7" x14ac:dyDescent="0.2">
      <c r="A134" s="11">
        <v>115</v>
      </c>
      <c r="B134" s="5" t="s">
        <v>184</v>
      </c>
      <c r="C134" s="11">
        <v>80051835685</v>
      </c>
      <c r="D134" s="5" t="s">
        <v>236</v>
      </c>
      <c r="E134" s="8">
        <v>3644.84</v>
      </c>
      <c r="F134" s="5" t="s">
        <v>10</v>
      </c>
      <c r="G134" s="2" t="s">
        <v>23</v>
      </c>
    </row>
    <row r="135" spans="1:7" x14ac:dyDescent="0.2">
      <c r="A135" s="11">
        <v>116</v>
      </c>
      <c r="B135" s="5" t="s">
        <v>902</v>
      </c>
      <c r="C135" s="11" t="s">
        <v>904</v>
      </c>
      <c r="D135" s="5" t="s">
        <v>903</v>
      </c>
      <c r="E135" s="8">
        <v>7401</v>
      </c>
      <c r="F135" s="5" t="s">
        <v>10</v>
      </c>
      <c r="G135" s="2" t="s">
        <v>23</v>
      </c>
    </row>
    <row r="136" spans="1:7" x14ac:dyDescent="0.2">
      <c r="A136" s="11">
        <v>117</v>
      </c>
      <c r="B136" s="5" t="s">
        <v>906</v>
      </c>
      <c r="C136" s="11">
        <v>14273924910</v>
      </c>
      <c r="D136" s="5" t="s">
        <v>228</v>
      </c>
      <c r="E136" s="8">
        <v>1421.25</v>
      </c>
      <c r="F136" s="5" t="s">
        <v>10</v>
      </c>
      <c r="G136" s="2" t="s">
        <v>905</v>
      </c>
    </row>
    <row r="137" spans="1:7" x14ac:dyDescent="0.2">
      <c r="A137" s="11">
        <v>118</v>
      </c>
      <c r="B137" s="5" t="s">
        <v>907</v>
      </c>
      <c r="C137" s="11">
        <v>20537224592</v>
      </c>
      <c r="D137" s="5" t="s">
        <v>908</v>
      </c>
      <c r="E137" s="8">
        <v>3659.5</v>
      </c>
      <c r="F137" s="5" t="s">
        <v>10</v>
      </c>
      <c r="G137" s="2" t="s">
        <v>130</v>
      </c>
    </row>
    <row r="138" spans="1:7" x14ac:dyDescent="0.2">
      <c r="A138" s="11">
        <v>119</v>
      </c>
      <c r="B138" s="5" t="s">
        <v>909</v>
      </c>
      <c r="C138" s="11">
        <v>67003741356</v>
      </c>
      <c r="D138" s="5" t="s">
        <v>510</v>
      </c>
      <c r="E138" s="8">
        <v>19.739999999999998</v>
      </c>
      <c r="F138" s="5" t="s">
        <v>10</v>
      </c>
      <c r="G138" s="2" t="s">
        <v>23</v>
      </c>
    </row>
    <row r="139" spans="1:7" ht="12.75" thickBot="1" x14ac:dyDescent="0.25">
      <c r="A139" s="11">
        <v>120</v>
      </c>
      <c r="B139" s="19" t="s">
        <v>819</v>
      </c>
      <c r="C139" s="36">
        <v>30568370357</v>
      </c>
      <c r="D139" s="19" t="s">
        <v>820</v>
      </c>
      <c r="E139" s="15">
        <v>75</v>
      </c>
      <c r="F139" s="19" t="s">
        <v>10</v>
      </c>
      <c r="G139" s="28" t="s">
        <v>287</v>
      </c>
    </row>
    <row r="140" spans="1:7" x14ac:dyDescent="0.2">
      <c r="A140" s="66">
        <v>121</v>
      </c>
      <c r="B140" s="64" t="s">
        <v>293</v>
      </c>
      <c r="C140" s="66">
        <v>65952859647</v>
      </c>
      <c r="D140" s="64" t="s">
        <v>295</v>
      </c>
      <c r="E140" s="16">
        <v>210</v>
      </c>
      <c r="F140" s="64" t="s">
        <v>10</v>
      </c>
      <c r="G140" s="31" t="s">
        <v>294</v>
      </c>
    </row>
    <row r="141" spans="1:7" ht="12.75" thickBot="1" x14ac:dyDescent="0.25">
      <c r="A141" s="67"/>
      <c r="B141" s="65"/>
      <c r="C141" s="67"/>
      <c r="D141" s="65"/>
      <c r="E141" s="18">
        <v>11605</v>
      </c>
      <c r="F141" s="65"/>
      <c r="G141" s="32" t="s">
        <v>23</v>
      </c>
    </row>
    <row r="142" spans="1:7" x14ac:dyDescent="0.2">
      <c r="A142" s="37">
        <v>122</v>
      </c>
      <c r="B142" s="33" t="s">
        <v>296</v>
      </c>
      <c r="C142" s="37">
        <v>83416546499</v>
      </c>
      <c r="D142" s="33" t="s">
        <v>299</v>
      </c>
      <c r="E142" s="17">
        <v>37.49</v>
      </c>
      <c r="F142" s="33" t="s">
        <v>10</v>
      </c>
      <c r="G142" s="34" t="s">
        <v>64</v>
      </c>
    </row>
    <row r="143" spans="1:7" x14ac:dyDescent="0.2">
      <c r="A143" s="11">
        <v>123</v>
      </c>
      <c r="B143" s="5" t="s">
        <v>910</v>
      </c>
      <c r="C143" s="11">
        <v>10613092990</v>
      </c>
      <c r="D143" s="5" t="s">
        <v>911</v>
      </c>
      <c r="E143" s="8">
        <v>2230.85</v>
      </c>
      <c r="F143" s="5" t="s">
        <v>10</v>
      </c>
      <c r="G143" s="2" t="s">
        <v>23</v>
      </c>
    </row>
    <row r="144" spans="1:7" x14ac:dyDescent="0.2">
      <c r="A144" s="11">
        <v>124</v>
      </c>
      <c r="B144" s="5" t="s">
        <v>17</v>
      </c>
      <c r="C144" s="11" t="s">
        <v>17</v>
      </c>
      <c r="D144" s="5" t="s">
        <v>17</v>
      </c>
      <c r="E144" s="8">
        <v>37489.230000000003</v>
      </c>
      <c r="F144" s="5" t="s">
        <v>10</v>
      </c>
      <c r="G144" s="2" t="s">
        <v>300</v>
      </c>
    </row>
    <row r="145" spans="1:7" x14ac:dyDescent="0.2">
      <c r="A145" s="11">
        <v>125</v>
      </c>
      <c r="B145" s="5" t="s">
        <v>301</v>
      </c>
      <c r="C145" s="11">
        <v>60314119747</v>
      </c>
      <c r="D145" s="5" t="s">
        <v>298</v>
      </c>
      <c r="E145" s="8">
        <v>24461.58</v>
      </c>
      <c r="F145" s="5" t="s">
        <v>10</v>
      </c>
      <c r="G145" s="2" t="s">
        <v>23</v>
      </c>
    </row>
    <row r="146" spans="1:7" x14ac:dyDescent="0.2">
      <c r="A146" s="11">
        <v>126</v>
      </c>
      <c r="B146" s="5" t="s">
        <v>302</v>
      </c>
      <c r="C146" s="11" t="s">
        <v>303</v>
      </c>
      <c r="D146" s="5" t="s">
        <v>304</v>
      </c>
      <c r="E146" s="8">
        <v>423.98</v>
      </c>
      <c r="F146" s="5" t="s">
        <v>10</v>
      </c>
      <c r="G146" s="2" t="s">
        <v>23</v>
      </c>
    </row>
    <row r="147" spans="1:7" x14ac:dyDescent="0.2">
      <c r="A147" s="11">
        <v>127</v>
      </c>
      <c r="B147" s="5" t="s">
        <v>912</v>
      </c>
      <c r="C147" s="11">
        <v>52909770220</v>
      </c>
      <c r="D147" s="5" t="s">
        <v>89</v>
      </c>
      <c r="E147" s="8">
        <v>2026.25</v>
      </c>
      <c r="F147" s="5" t="s">
        <v>10</v>
      </c>
      <c r="G147" s="2" t="s">
        <v>86</v>
      </c>
    </row>
    <row r="148" spans="1:7" x14ac:dyDescent="0.2">
      <c r="A148" s="11">
        <v>128</v>
      </c>
      <c r="B148" s="5" t="s">
        <v>308</v>
      </c>
      <c r="C148" s="12" t="s">
        <v>310</v>
      </c>
      <c r="D148" s="5" t="s">
        <v>309</v>
      </c>
      <c r="E148" s="8">
        <f>2000+2000+4800</f>
        <v>8800</v>
      </c>
      <c r="F148" s="5" t="s">
        <v>10</v>
      </c>
      <c r="G148" s="2" t="s">
        <v>23</v>
      </c>
    </row>
    <row r="149" spans="1:7" x14ac:dyDescent="0.2">
      <c r="A149" s="11">
        <v>129</v>
      </c>
      <c r="B149" s="5" t="s">
        <v>311</v>
      </c>
      <c r="C149" s="11">
        <v>95243482140</v>
      </c>
      <c r="D149" s="5" t="s">
        <v>312</v>
      </c>
      <c r="E149" s="8">
        <f>1685.32+320.22</f>
        <v>2005.54</v>
      </c>
      <c r="F149" s="5" t="s">
        <v>10</v>
      </c>
      <c r="G149" s="2" t="s">
        <v>23</v>
      </c>
    </row>
    <row r="150" spans="1:7" x14ac:dyDescent="0.2">
      <c r="A150" s="11">
        <v>130</v>
      </c>
      <c r="B150" s="5" t="s">
        <v>913</v>
      </c>
      <c r="C150" s="11">
        <v>57560191883</v>
      </c>
      <c r="D150" s="5" t="s">
        <v>914</v>
      </c>
      <c r="E150" s="8">
        <v>72.760000000000005</v>
      </c>
      <c r="F150" s="5" t="s">
        <v>10</v>
      </c>
      <c r="G150" s="2" t="s">
        <v>23</v>
      </c>
    </row>
    <row r="151" spans="1:7" x14ac:dyDescent="0.2">
      <c r="A151" s="11">
        <v>131</v>
      </c>
      <c r="B151" s="5" t="s">
        <v>315</v>
      </c>
      <c r="C151" s="11">
        <v>98656691838</v>
      </c>
      <c r="D151" s="5" t="s">
        <v>316</v>
      </c>
      <c r="E151" s="8">
        <v>2975</v>
      </c>
      <c r="F151" s="5" t="s">
        <v>10</v>
      </c>
      <c r="G151" s="2" t="s">
        <v>23</v>
      </c>
    </row>
    <row r="152" spans="1:7" x14ac:dyDescent="0.2">
      <c r="A152" s="11">
        <v>132</v>
      </c>
      <c r="B152" s="5" t="s">
        <v>915</v>
      </c>
      <c r="C152" s="11">
        <v>51999974804</v>
      </c>
      <c r="D152" s="5" t="s">
        <v>916</v>
      </c>
      <c r="E152" s="8">
        <v>112.39</v>
      </c>
      <c r="F152" s="5" t="s">
        <v>10</v>
      </c>
      <c r="G152" s="2" t="s">
        <v>23</v>
      </c>
    </row>
    <row r="153" spans="1:7" x14ac:dyDescent="0.2">
      <c r="A153" s="11">
        <v>133</v>
      </c>
      <c r="B153" s="5" t="s">
        <v>321</v>
      </c>
      <c r="C153" s="11">
        <v>66346732180</v>
      </c>
      <c r="D153" s="5" t="s">
        <v>322</v>
      </c>
      <c r="E153" s="8">
        <v>462.5</v>
      </c>
      <c r="F153" s="5" t="s">
        <v>10</v>
      </c>
      <c r="G153" s="2" t="s">
        <v>243</v>
      </c>
    </row>
    <row r="154" spans="1:7" x14ac:dyDescent="0.2">
      <c r="A154" s="11">
        <v>134</v>
      </c>
      <c r="B154" s="5" t="s">
        <v>323</v>
      </c>
      <c r="C154" s="11">
        <v>15907062900</v>
      </c>
      <c r="D154" s="5" t="s">
        <v>325</v>
      </c>
      <c r="E154" s="8">
        <v>6692.4</v>
      </c>
      <c r="F154" s="5" t="s">
        <v>10</v>
      </c>
      <c r="G154" s="2" t="s">
        <v>324</v>
      </c>
    </row>
    <row r="155" spans="1:7" x14ac:dyDescent="0.2">
      <c r="A155" s="11">
        <v>135</v>
      </c>
      <c r="B155" s="23" t="s">
        <v>366</v>
      </c>
      <c r="C155" s="24">
        <v>66181750806</v>
      </c>
      <c r="D155" s="23" t="s">
        <v>251</v>
      </c>
      <c r="E155" s="8">
        <v>1486.15</v>
      </c>
      <c r="F155" s="5" t="s">
        <v>10</v>
      </c>
      <c r="G155" s="2" t="s">
        <v>367</v>
      </c>
    </row>
    <row r="156" spans="1:7" x14ac:dyDescent="0.2">
      <c r="A156" s="11">
        <v>136</v>
      </c>
      <c r="B156" s="5" t="s">
        <v>917</v>
      </c>
      <c r="C156" s="11">
        <v>58305409028</v>
      </c>
      <c r="D156" s="5" t="s">
        <v>918</v>
      </c>
      <c r="E156" s="8">
        <v>5850</v>
      </c>
      <c r="F156" s="5" t="s">
        <v>10</v>
      </c>
      <c r="G156" s="2" t="s">
        <v>23</v>
      </c>
    </row>
    <row r="157" spans="1:7" x14ac:dyDescent="0.2">
      <c r="A157" s="11">
        <v>137</v>
      </c>
      <c r="B157" s="5" t="s">
        <v>332</v>
      </c>
      <c r="C157" s="12" t="s">
        <v>334</v>
      </c>
      <c r="D157" s="5" t="s">
        <v>333</v>
      </c>
      <c r="E157" s="8">
        <v>393.6</v>
      </c>
      <c r="F157" s="5" t="s">
        <v>10</v>
      </c>
      <c r="G157" s="2" t="s">
        <v>330</v>
      </c>
    </row>
    <row r="158" spans="1:7" x14ac:dyDescent="0.2">
      <c r="A158" s="11">
        <v>138</v>
      </c>
      <c r="B158" s="5" t="s">
        <v>919</v>
      </c>
      <c r="C158" s="11">
        <v>95562949871</v>
      </c>
      <c r="D158" s="5" t="s">
        <v>921</v>
      </c>
      <c r="E158" s="8">
        <v>136.4</v>
      </c>
      <c r="F158" s="5" t="s">
        <v>10</v>
      </c>
      <c r="G158" s="2" t="s">
        <v>920</v>
      </c>
    </row>
    <row r="159" spans="1:7" x14ac:dyDescent="0.2">
      <c r="A159" s="11">
        <v>139</v>
      </c>
      <c r="B159" s="5" t="s">
        <v>337</v>
      </c>
      <c r="C159" s="11">
        <v>97994010225</v>
      </c>
      <c r="D159" s="5" t="s">
        <v>338</v>
      </c>
      <c r="E159" s="8">
        <v>186.94</v>
      </c>
      <c r="F159" s="5" t="s">
        <v>10</v>
      </c>
      <c r="G159" s="2" t="s">
        <v>23</v>
      </c>
    </row>
    <row r="160" spans="1:7" x14ac:dyDescent="0.2">
      <c r="A160" s="11">
        <v>140</v>
      </c>
      <c r="B160" s="5" t="s">
        <v>922</v>
      </c>
      <c r="C160" s="11">
        <v>75332433655</v>
      </c>
      <c r="D160" s="5" t="s">
        <v>604</v>
      </c>
      <c r="E160" s="8">
        <v>106.25</v>
      </c>
      <c r="F160" s="5" t="s">
        <v>10</v>
      </c>
      <c r="G160" s="2" t="s">
        <v>23</v>
      </c>
    </row>
    <row r="161" spans="1:12" x14ac:dyDescent="0.2">
      <c r="A161" s="11">
        <v>141</v>
      </c>
      <c r="B161" s="5" t="s">
        <v>341</v>
      </c>
      <c r="C161" s="11">
        <v>78969071801</v>
      </c>
      <c r="D161" s="5" t="s">
        <v>342</v>
      </c>
      <c r="E161" s="8">
        <v>1378.95</v>
      </c>
      <c r="F161" s="5" t="s">
        <v>10</v>
      </c>
      <c r="G161" s="2" t="s">
        <v>23</v>
      </c>
      <c r="J161" s="13"/>
    </row>
    <row r="162" spans="1:12" x14ac:dyDescent="0.2">
      <c r="A162" s="11">
        <v>142</v>
      </c>
      <c r="B162" s="5" t="s">
        <v>369</v>
      </c>
      <c r="C162" s="11" t="s">
        <v>371</v>
      </c>
      <c r="D162" s="5" t="s">
        <v>370</v>
      </c>
      <c r="E162" s="8">
        <f>387.32+2039.7</f>
        <v>2427.02</v>
      </c>
      <c r="F162" s="5" t="s">
        <v>10</v>
      </c>
      <c r="G162" s="2" t="s">
        <v>23</v>
      </c>
    </row>
    <row r="163" spans="1:12" x14ac:dyDescent="0.2">
      <c r="A163" s="11">
        <v>143</v>
      </c>
      <c r="B163" s="5" t="s">
        <v>347</v>
      </c>
      <c r="C163" s="11">
        <v>51892779522</v>
      </c>
      <c r="D163" s="5" t="s">
        <v>348</v>
      </c>
      <c r="E163" s="8">
        <v>1562.5</v>
      </c>
      <c r="F163" s="5" t="s">
        <v>10</v>
      </c>
      <c r="G163" s="2" t="s">
        <v>23</v>
      </c>
      <c r="L163" s="21"/>
    </row>
    <row r="164" spans="1:12" x14ac:dyDescent="0.2">
      <c r="A164" s="11">
        <v>144</v>
      </c>
      <c r="B164" s="5" t="s">
        <v>364</v>
      </c>
      <c r="C164" s="11">
        <v>42769559951</v>
      </c>
      <c r="D164" s="5" t="s">
        <v>365</v>
      </c>
      <c r="E164" s="8">
        <v>855.75</v>
      </c>
      <c r="F164" s="5" t="s">
        <v>10</v>
      </c>
      <c r="G164" s="2" t="s">
        <v>23</v>
      </c>
    </row>
    <row r="165" spans="1:12" x14ac:dyDescent="0.2">
      <c r="A165" s="11">
        <v>145</v>
      </c>
      <c r="B165" s="5" t="s">
        <v>372</v>
      </c>
      <c r="C165" s="11">
        <v>64021574271</v>
      </c>
      <c r="D165" s="5" t="s">
        <v>373</v>
      </c>
      <c r="E165" s="8">
        <v>126.88</v>
      </c>
      <c r="F165" s="5" t="s">
        <v>10</v>
      </c>
      <c r="G165" s="2" t="s">
        <v>23</v>
      </c>
    </row>
    <row r="166" spans="1:12" x14ac:dyDescent="0.2">
      <c r="A166" s="11">
        <v>146</v>
      </c>
      <c r="B166" s="5" t="s">
        <v>374</v>
      </c>
      <c r="C166" s="11">
        <v>48249084626</v>
      </c>
      <c r="D166" s="5" t="s">
        <v>375</v>
      </c>
      <c r="E166" s="8">
        <f>517.69+499.88</f>
        <v>1017.57</v>
      </c>
      <c r="F166" s="5" t="s">
        <v>10</v>
      </c>
      <c r="G166" s="2" t="s">
        <v>23</v>
      </c>
    </row>
    <row r="167" spans="1:12" x14ac:dyDescent="0.2">
      <c r="A167" s="11">
        <v>147</v>
      </c>
      <c r="B167" s="5" t="s">
        <v>376</v>
      </c>
      <c r="C167" s="11">
        <v>26901839603</v>
      </c>
      <c r="D167" s="5" t="s">
        <v>377</v>
      </c>
      <c r="E167" s="8">
        <v>2040.23</v>
      </c>
      <c r="F167" s="5" t="s">
        <v>10</v>
      </c>
      <c r="G167" s="2" t="s">
        <v>23</v>
      </c>
    </row>
    <row r="168" spans="1:12" x14ac:dyDescent="0.2">
      <c r="A168" s="11">
        <v>148</v>
      </c>
      <c r="B168" s="5" t="s">
        <v>923</v>
      </c>
      <c r="C168" s="12" t="s">
        <v>925</v>
      </c>
      <c r="D168" s="5" t="s">
        <v>924</v>
      </c>
      <c r="E168" s="8">
        <v>713.8</v>
      </c>
      <c r="F168" s="5" t="s">
        <v>10</v>
      </c>
      <c r="G168" s="2" t="s">
        <v>23</v>
      </c>
    </row>
    <row r="169" spans="1:12" x14ac:dyDescent="0.2">
      <c r="A169" s="11">
        <v>149</v>
      </c>
      <c r="B169" s="5" t="s">
        <v>511</v>
      </c>
      <c r="C169" s="12">
        <v>10765766984</v>
      </c>
      <c r="D169" s="5" t="s">
        <v>926</v>
      </c>
      <c r="E169" s="8">
        <v>1188</v>
      </c>
      <c r="F169" s="5" t="s">
        <v>10</v>
      </c>
      <c r="G169" s="2" t="s">
        <v>23</v>
      </c>
    </row>
    <row r="170" spans="1:12" x14ac:dyDescent="0.2">
      <c r="A170" s="11">
        <v>150</v>
      </c>
      <c r="B170" s="5" t="s">
        <v>382</v>
      </c>
      <c r="C170" s="11">
        <v>76080865307</v>
      </c>
      <c r="D170" s="5" t="s">
        <v>383</v>
      </c>
      <c r="E170" s="8">
        <v>38.159999999999997</v>
      </c>
      <c r="F170" s="5" t="s">
        <v>10</v>
      </c>
      <c r="G170" s="2" t="s">
        <v>287</v>
      </c>
    </row>
    <row r="171" spans="1:12" x14ac:dyDescent="0.2">
      <c r="A171" s="11">
        <v>151</v>
      </c>
      <c r="B171" s="5" t="s">
        <v>386</v>
      </c>
      <c r="C171" s="11">
        <v>60365429880</v>
      </c>
      <c r="D171" s="5" t="s">
        <v>387</v>
      </c>
      <c r="E171" s="8">
        <v>1399.64</v>
      </c>
      <c r="F171" s="5" t="s">
        <v>10</v>
      </c>
      <c r="G171" s="2" t="s">
        <v>23</v>
      </c>
    </row>
    <row r="172" spans="1:12" x14ac:dyDescent="0.2">
      <c r="A172" s="11">
        <v>152</v>
      </c>
      <c r="B172" s="5" t="s">
        <v>391</v>
      </c>
      <c r="C172" s="11">
        <v>37879152548</v>
      </c>
      <c r="D172" s="5" t="s">
        <v>392</v>
      </c>
      <c r="E172" s="8">
        <v>2397.6</v>
      </c>
      <c r="F172" s="5" t="s">
        <v>10</v>
      </c>
      <c r="G172" s="2" t="s">
        <v>23</v>
      </c>
    </row>
    <row r="173" spans="1:12" x14ac:dyDescent="0.2">
      <c r="A173" s="11">
        <v>153</v>
      </c>
      <c r="B173" s="5" t="s">
        <v>927</v>
      </c>
      <c r="C173" s="11">
        <v>90591998649</v>
      </c>
      <c r="D173" s="5" t="s">
        <v>928</v>
      </c>
      <c r="E173" s="8">
        <f>151.94+15.75</f>
        <v>167.69</v>
      </c>
      <c r="F173" s="5" t="s">
        <v>10</v>
      </c>
      <c r="G173" s="2" t="s">
        <v>23</v>
      </c>
    </row>
    <row r="174" spans="1:12" x14ac:dyDescent="0.2">
      <c r="A174" s="11">
        <v>154</v>
      </c>
      <c r="B174" s="5" t="s">
        <v>395</v>
      </c>
      <c r="C174" s="11">
        <v>39048902955</v>
      </c>
      <c r="D174" s="5" t="s">
        <v>396</v>
      </c>
      <c r="E174" s="8">
        <v>530.97</v>
      </c>
      <c r="F174" s="5" t="s">
        <v>10</v>
      </c>
      <c r="G174" s="2" t="s">
        <v>64</v>
      </c>
    </row>
    <row r="175" spans="1:12" x14ac:dyDescent="0.2">
      <c r="A175" s="11">
        <v>155</v>
      </c>
      <c r="B175" s="5" t="s">
        <v>397</v>
      </c>
      <c r="C175" s="11">
        <v>85375838060</v>
      </c>
      <c r="D175" s="5" t="s">
        <v>398</v>
      </c>
      <c r="E175" s="8">
        <f>285.5+28.55</f>
        <v>314.05</v>
      </c>
      <c r="F175" s="5" t="s">
        <v>10</v>
      </c>
      <c r="G175" s="2" t="s">
        <v>64</v>
      </c>
    </row>
    <row r="176" spans="1:12" x14ac:dyDescent="0.2">
      <c r="A176" s="11">
        <v>156</v>
      </c>
      <c r="B176" s="5" t="s">
        <v>932</v>
      </c>
      <c r="C176" s="11">
        <v>66865844122</v>
      </c>
      <c r="D176" s="5" t="s">
        <v>933</v>
      </c>
      <c r="E176" s="8">
        <v>521.51</v>
      </c>
      <c r="F176" s="5" t="s">
        <v>10</v>
      </c>
      <c r="G176" s="2" t="s">
        <v>23</v>
      </c>
    </row>
    <row r="177" spans="1:7" x14ac:dyDescent="0.2">
      <c r="A177" s="11">
        <v>157</v>
      </c>
      <c r="B177" s="5" t="s">
        <v>401</v>
      </c>
      <c r="C177" s="11">
        <v>55614719992</v>
      </c>
      <c r="D177" s="5" t="s">
        <v>402</v>
      </c>
      <c r="E177" s="8">
        <v>1022.78</v>
      </c>
      <c r="F177" s="5" t="s">
        <v>10</v>
      </c>
      <c r="G177" s="2" t="s">
        <v>23</v>
      </c>
    </row>
    <row r="178" spans="1:7" x14ac:dyDescent="0.2">
      <c r="A178" s="11">
        <v>158</v>
      </c>
      <c r="B178" s="5" t="s">
        <v>403</v>
      </c>
      <c r="C178" s="11">
        <v>95325472047</v>
      </c>
      <c r="D178" s="5" t="s">
        <v>404</v>
      </c>
      <c r="E178" s="8">
        <v>42.16</v>
      </c>
      <c r="F178" s="5" t="s">
        <v>10</v>
      </c>
      <c r="G178" s="2" t="s">
        <v>23</v>
      </c>
    </row>
    <row r="179" spans="1:7" x14ac:dyDescent="0.2">
      <c r="A179" s="11">
        <v>159</v>
      </c>
      <c r="B179" s="5" t="s">
        <v>929</v>
      </c>
      <c r="C179" s="11" t="s">
        <v>930</v>
      </c>
      <c r="D179" s="5" t="s">
        <v>931</v>
      </c>
      <c r="E179" s="8">
        <v>367.65</v>
      </c>
      <c r="F179" s="5" t="s">
        <v>10</v>
      </c>
      <c r="G179" s="2" t="s">
        <v>23</v>
      </c>
    </row>
    <row r="180" spans="1:7" x14ac:dyDescent="0.2">
      <c r="A180" s="11">
        <v>160</v>
      </c>
      <c r="B180" s="5" t="s">
        <v>934</v>
      </c>
      <c r="C180" s="11" t="s">
        <v>935</v>
      </c>
      <c r="D180" s="5" t="s">
        <v>936</v>
      </c>
      <c r="E180" s="8">
        <v>548.79999999999995</v>
      </c>
      <c r="F180" s="5" t="s">
        <v>10</v>
      </c>
      <c r="G180" s="2" t="s">
        <v>23</v>
      </c>
    </row>
    <row r="181" spans="1:7" x14ac:dyDescent="0.2">
      <c r="A181" s="11">
        <v>161</v>
      </c>
      <c r="B181" s="5" t="s">
        <v>411</v>
      </c>
      <c r="C181" s="11">
        <v>110752628</v>
      </c>
      <c r="D181" s="5" t="s">
        <v>414</v>
      </c>
      <c r="E181" s="8">
        <v>593.85</v>
      </c>
      <c r="F181" s="5" t="s">
        <v>10</v>
      </c>
      <c r="G181" s="2" t="s">
        <v>23</v>
      </c>
    </row>
    <row r="182" spans="1:7" x14ac:dyDescent="0.2">
      <c r="A182" s="11">
        <v>162</v>
      </c>
      <c r="B182" s="5" t="s">
        <v>412</v>
      </c>
      <c r="C182" s="11">
        <v>85611744662</v>
      </c>
      <c r="D182" s="5" t="s">
        <v>413</v>
      </c>
      <c r="E182" s="8">
        <f>1012.48+398.5</f>
        <v>1410.98</v>
      </c>
      <c r="F182" s="5" t="s">
        <v>10</v>
      </c>
      <c r="G182" s="2" t="s">
        <v>23</v>
      </c>
    </row>
    <row r="183" spans="1:7" x14ac:dyDescent="0.2">
      <c r="A183" s="11">
        <v>163</v>
      </c>
      <c r="B183" s="5" t="s">
        <v>937</v>
      </c>
      <c r="C183" s="11">
        <v>95460557222</v>
      </c>
      <c r="D183" s="5" t="s">
        <v>938</v>
      </c>
      <c r="E183" s="8">
        <v>736.09</v>
      </c>
      <c r="F183" s="5" t="s">
        <v>10</v>
      </c>
      <c r="G183" s="2" t="s">
        <v>23</v>
      </c>
    </row>
    <row r="184" spans="1:7" x14ac:dyDescent="0.2">
      <c r="A184" s="11">
        <v>164</v>
      </c>
      <c r="B184" s="5" t="s">
        <v>939</v>
      </c>
      <c r="C184" s="11">
        <v>42821181683</v>
      </c>
      <c r="D184" s="5" t="s">
        <v>940</v>
      </c>
      <c r="E184" s="8">
        <v>126.86</v>
      </c>
      <c r="F184" s="5" t="s">
        <v>10</v>
      </c>
      <c r="G184" s="2" t="s">
        <v>23</v>
      </c>
    </row>
    <row r="185" spans="1:7" x14ac:dyDescent="0.2">
      <c r="A185" s="11">
        <v>165</v>
      </c>
      <c r="B185" s="5" t="s">
        <v>428</v>
      </c>
      <c r="C185" s="11">
        <v>53785632625</v>
      </c>
      <c r="D185" s="5" t="s">
        <v>429</v>
      </c>
      <c r="E185" s="8">
        <v>99.85</v>
      </c>
      <c r="F185" s="5" t="s">
        <v>10</v>
      </c>
      <c r="G185" s="2" t="s">
        <v>23</v>
      </c>
    </row>
    <row r="186" spans="1:7" x14ac:dyDescent="0.2">
      <c r="A186" s="11">
        <v>166</v>
      </c>
      <c r="B186" s="5" t="s">
        <v>941</v>
      </c>
      <c r="C186" s="11">
        <v>83052447181</v>
      </c>
      <c r="D186" s="5" t="s">
        <v>942</v>
      </c>
      <c r="E186" s="8">
        <v>1563.95</v>
      </c>
      <c r="F186" s="5" t="s">
        <v>10</v>
      </c>
      <c r="G186" s="2" t="s">
        <v>23</v>
      </c>
    </row>
    <row r="187" spans="1:7" x14ac:dyDescent="0.2">
      <c r="A187" s="11">
        <v>167</v>
      </c>
      <c r="B187" s="5" t="s">
        <v>943</v>
      </c>
      <c r="C187" s="11">
        <v>68381265730</v>
      </c>
      <c r="D187" s="5" t="s">
        <v>944</v>
      </c>
      <c r="E187" s="8">
        <v>468.75</v>
      </c>
      <c r="F187" s="5" t="s">
        <v>10</v>
      </c>
      <c r="G187" s="2" t="s">
        <v>23</v>
      </c>
    </row>
    <row r="188" spans="1:7" x14ac:dyDescent="0.2">
      <c r="A188" s="11">
        <v>168</v>
      </c>
      <c r="B188" s="5" t="s">
        <v>945</v>
      </c>
      <c r="C188" s="11">
        <v>88784334797</v>
      </c>
      <c r="D188" s="5" t="s">
        <v>946</v>
      </c>
      <c r="E188" s="8">
        <v>14.55</v>
      </c>
      <c r="F188" s="5" t="s">
        <v>10</v>
      </c>
      <c r="G188" s="2" t="s">
        <v>23</v>
      </c>
    </row>
    <row r="189" spans="1:7" x14ac:dyDescent="0.2">
      <c r="A189" s="11">
        <v>169</v>
      </c>
      <c r="B189" s="5" t="s">
        <v>437</v>
      </c>
      <c r="C189" s="11">
        <v>76147579166</v>
      </c>
      <c r="D189" s="5" t="s">
        <v>438</v>
      </c>
      <c r="E189" s="8">
        <f>631.64+9.75</f>
        <v>641.39</v>
      </c>
      <c r="F189" s="5" t="s">
        <v>10</v>
      </c>
      <c r="G189" s="2" t="s">
        <v>23</v>
      </c>
    </row>
    <row r="190" spans="1:7" x14ac:dyDescent="0.2">
      <c r="A190" s="11">
        <v>170</v>
      </c>
      <c r="B190" s="5" t="s">
        <v>439</v>
      </c>
      <c r="C190" s="11">
        <v>48841983787</v>
      </c>
      <c r="D190" s="5" t="s">
        <v>440</v>
      </c>
      <c r="E190" s="8">
        <v>2507.81</v>
      </c>
      <c r="F190" s="5" t="s">
        <v>10</v>
      </c>
      <c r="G190" s="2" t="s">
        <v>23</v>
      </c>
    </row>
    <row r="191" spans="1:7" x14ac:dyDescent="0.2">
      <c r="A191" s="11">
        <v>171</v>
      </c>
      <c r="B191" s="5" t="s">
        <v>441</v>
      </c>
      <c r="C191" s="11">
        <v>12443607100</v>
      </c>
      <c r="D191" s="5" t="s">
        <v>442</v>
      </c>
      <c r="E191" s="8">
        <v>2815.5</v>
      </c>
      <c r="F191" s="5" t="s">
        <v>10</v>
      </c>
      <c r="G191" s="2" t="s">
        <v>23</v>
      </c>
    </row>
    <row r="192" spans="1:7" x14ac:dyDescent="0.2">
      <c r="A192" s="11">
        <v>172</v>
      </c>
      <c r="B192" s="5" t="s">
        <v>947</v>
      </c>
      <c r="C192" s="11">
        <v>18499608152</v>
      </c>
      <c r="D192" s="5" t="s">
        <v>948</v>
      </c>
      <c r="E192" s="8">
        <v>2</v>
      </c>
      <c r="F192" s="5" t="s">
        <v>10</v>
      </c>
      <c r="G192" s="2" t="s">
        <v>23</v>
      </c>
    </row>
    <row r="193" spans="1:7" x14ac:dyDescent="0.2">
      <c r="A193" s="11">
        <v>173</v>
      </c>
      <c r="B193" s="5" t="s">
        <v>156</v>
      </c>
      <c r="C193" s="11">
        <v>51645411160</v>
      </c>
      <c r="D193" s="5" t="s">
        <v>215</v>
      </c>
      <c r="E193" s="8">
        <v>4.6500000000000004</v>
      </c>
      <c r="F193" s="5" t="s">
        <v>10</v>
      </c>
      <c r="G193" s="2" t="s">
        <v>23</v>
      </c>
    </row>
    <row r="194" spans="1:7" x14ac:dyDescent="0.2">
      <c r="A194" s="11">
        <v>174</v>
      </c>
      <c r="B194" s="5" t="s">
        <v>771</v>
      </c>
      <c r="C194" s="11">
        <v>92378435625</v>
      </c>
      <c r="D194" s="5" t="s">
        <v>772</v>
      </c>
      <c r="E194" s="8">
        <v>65</v>
      </c>
      <c r="F194" s="5" t="s">
        <v>10</v>
      </c>
      <c r="G194" s="2" t="s">
        <v>118</v>
      </c>
    </row>
    <row r="195" spans="1:7" x14ac:dyDescent="0.2">
      <c r="A195" s="11">
        <v>175</v>
      </c>
      <c r="B195" s="5" t="s">
        <v>949</v>
      </c>
      <c r="C195" s="12" t="s">
        <v>951</v>
      </c>
      <c r="D195" s="5" t="s">
        <v>950</v>
      </c>
      <c r="E195" s="8">
        <v>606.38</v>
      </c>
      <c r="F195" s="5" t="s">
        <v>10</v>
      </c>
      <c r="G195" s="2" t="s">
        <v>952</v>
      </c>
    </row>
    <row r="196" spans="1:7" x14ac:dyDescent="0.2">
      <c r="A196" s="11">
        <v>176</v>
      </c>
      <c r="B196" s="5" t="s">
        <v>451</v>
      </c>
      <c r="C196" s="11" t="s">
        <v>452</v>
      </c>
      <c r="D196" s="5" t="s">
        <v>453</v>
      </c>
      <c r="E196" s="8">
        <f>959.5</f>
        <v>959.5</v>
      </c>
      <c r="F196" s="5" t="s">
        <v>10</v>
      </c>
      <c r="G196" s="2" t="s">
        <v>23</v>
      </c>
    </row>
    <row r="197" spans="1:7" x14ac:dyDescent="0.2">
      <c r="A197" s="11">
        <v>177</v>
      </c>
      <c r="B197" s="5" t="s">
        <v>953</v>
      </c>
      <c r="C197" s="12" t="s">
        <v>954</v>
      </c>
      <c r="D197" s="5" t="s">
        <v>955</v>
      </c>
      <c r="E197" s="8">
        <v>1465.5</v>
      </c>
      <c r="F197" s="5" t="s">
        <v>10</v>
      </c>
      <c r="G197" s="2" t="s">
        <v>505</v>
      </c>
    </row>
    <row r="198" spans="1:7" x14ac:dyDescent="0.2">
      <c r="A198" s="11">
        <v>178</v>
      </c>
      <c r="B198" s="5" t="s">
        <v>561</v>
      </c>
      <c r="C198" s="11">
        <v>69638067216</v>
      </c>
      <c r="D198" s="5" t="s">
        <v>562</v>
      </c>
      <c r="E198" s="8">
        <v>256</v>
      </c>
      <c r="F198" s="5" t="s">
        <v>10</v>
      </c>
      <c r="G198" s="2" t="s">
        <v>23</v>
      </c>
    </row>
    <row r="199" spans="1:7" x14ac:dyDescent="0.2">
      <c r="A199" s="11">
        <v>179</v>
      </c>
      <c r="B199" s="5" t="s">
        <v>956</v>
      </c>
      <c r="C199" s="12" t="s">
        <v>957</v>
      </c>
      <c r="D199" s="5" t="s">
        <v>958</v>
      </c>
      <c r="E199" s="8">
        <v>117.5</v>
      </c>
      <c r="F199" s="5" t="s">
        <v>10</v>
      </c>
      <c r="G199" s="2" t="s">
        <v>23</v>
      </c>
    </row>
    <row r="200" spans="1:7" x14ac:dyDescent="0.2">
      <c r="A200" s="11">
        <v>180</v>
      </c>
      <c r="B200" s="5" t="s">
        <v>959</v>
      </c>
      <c r="C200" s="11">
        <v>18545665005</v>
      </c>
      <c r="D200" s="5" t="s">
        <v>509</v>
      </c>
      <c r="E200" s="8">
        <v>600</v>
      </c>
      <c r="F200" s="5" t="s">
        <v>10</v>
      </c>
      <c r="G200" s="2" t="s">
        <v>23</v>
      </c>
    </row>
    <row r="201" spans="1:7" x14ac:dyDescent="0.2">
      <c r="A201" s="11">
        <v>181</v>
      </c>
      <c r="B201" s="5" t="s">
        <v>960</v>
      </c>
      <c r="C201" s="11">
        <v>86648038250</v>
      </c>
      <c r="D201" s="5" t="s">
        <v>961</v>
      </c>
      <c r="E201" s="8">
        <v>81.25</v>
      </c>
      <c r="F201" s="5" t="s">
        <v>10</v>
      </c>
      <c r="G201" s="2" t="s">
        <v>176</v>
      </c>
    </row>
    <row r="202" spans="1:7" x14ac:dyDescent="0.2">
      <c r="A202" s="11">
        <v>182</v>
      </c>
      <c r="B202" s="5" t="s">
        <v>962</v>
      </c>
      <c r="C202" s="12">
        <v>39654056116</v>
      </c>
      <c r="D202" s="5" t="s">
        <v>963</v>
      </c>
      <c r="E202" s="8">
        <v>140</v>
      </c>
      <c r="F202" s="5" t="s">
        <v>10</v>
      </c>
      <c r="G202" s="2" t="s">
        <v>287</v>
      </c>
    </row>
    <row r="203" spans="1:7" x14ac:dyDescent="0.2">
      <c r="A203" s="11">
        <v>183</v>
      </c>
      <c r="B203" s="5" t="s">
        <v>135</v>
      </c>
      <c r="C203" s="11">
        <v>38812451417</v>
      </c>
      <c r="D203" s="5" t="s">
        <v>198</v>
      </c>
      <c r="E203" s="8">
        <v>95.79</v>
      </c>
      <c r="F203" s="5" t="s">
        <v>10</v>
      </c>
      <c r="G203" s="2" t="s">
        <v>112</v>
      </c>
    </row>
    <row r="204" spans="1:7" x14ac:dyDescent="0.2">
      <c r="A204" s="11">
        <v>184</v>
      </c>
      <c r="B204" s="5" t="s">
        <v>471</v>
      </c>
      <c r="C204" s="11">
        <v>54661026138</v>
      </c>
      <c r="D204" s="5" t="s">
        <v>472</v>
      </c>
      <c r="E204" s="8">
        <v>524.23</v>
      </c>
      <c r="F204" s="5" t="s">
        <v>10</v>
      </c>
      <c r="G204" s="2" t="s">
        <v>23</v>
      </c>
    </row>
    <row r="205" spans="1:7" x14ac:dyDescent="0.2">
      <c r="A205" s="11">
        <v>185</v>
      </c>
      <c r="B205" s="5" t="s">
        <v>964</v>
      </c>
      <c r="C205" s="11">
        <v>31647783892</v>
      </c>
      <c r="D205" s="5" t="s">
        <v>965</v>
      </c>
      <c r="E205" s="8">
        <v>20.399999999999999</v>
      </c>
      <c r="F205" s="5" t="s">
        <v>10</v>
      </c>
      <c r="G205" s="2" t="s">
        <v>23</v>
      </c>
    </row>
    <row r="206" spans="1:7" x14ac:dyDescent="0.2">
      <c r="A206" s="11">
        <v>186</v>
      </c>
      <c r="B206" s="5" t="s">
        <v>966</v>
      </c>
      <c r="C206" s="12">
        <v>72662515745</v>
      </c>
      <c r="D206" s="5" t="s">
        <v>967</v>
      </c>
      <c r="E206" s="8">
        <v>260</v>
      </c>
      <c r="F206" s="5" t="s">
        <v>10</v>
      </c>
      <c r="G206" s="2" t="s">
        <v>23</v>
      </c>
    </row>
    <row r="207" spans="1:7" x14ac:dyDescent="0.2">
      <c r="A207" s="11">
        <v>187</v>
      </c>
      <c r="B207" s="5" t="s">
        <v>968</v>
      </c>
      <c r="C207" s="11">
        <v>55622004611</v>
      </c>
      <c r="D207" s="5" t="s">
        <v>32</v>
      </c>
      <c r="E207" s="8">
        <v>178.75</v>
      </c>
      <c r="F207" s="5" t="s">
        <v>10</v>
      </c>
      <c r="G207" s="2" t="s">
        <v>23</v>
      </c>
    </row>
    <row r="208" spans="1:7" x14ac:dyDescent="0.2">
      <c r="A208" s="11">
        <v>188</v>
      </c>
      <c r="B208" s="5" t="s">
        <v>969</v>
      </c>
      <c r="C208" s="11">
        <v>95449332614</v>
      </c>
      <c r="D208" s="5" t="s">
        <v>235</v>
      </c>
      <c r="E208" s="8">
        <v>195</v>
      </c>
      <c r="F208" s="5" t="s">
        <v>10</v>
      </c>
      <c r="G208" s="2" t="s">
        <v>23</v>
      </c>
    </row>
    <row r="209" spans="1:7" x14ac:dyDescent="0.2">
      <c r="A209" s="11">
        <v>189</v>
      </c>
      <c r="B209" s="5" t="s">
        <v>970</v>
      </c>
      <c r="C209" s="12">
        <v>54655542852</v>
      </c>
      <c r="D209" s="5" t="s">
        <v>971</v>
      </c>
      <c r="E209" s="8">
        <v>75</v>
      </c>
      <c r="F209" s="5" t="s">
        <v>10</v>
      </c>
      <c r="G209" s="2" t="s">
        <v>243</v>
      </c>
    </row>
    <row r="210" spans="1:7" x14ac:dyDescent="0.2">
      <c r="A210" s="11">
        <v>190</v>
      </c>
      <c r="B210" s="5" t="s">
        <v>832</v>
      </c>
      <c r="C210" s="11">
        <v>21680443525</v>
      </c>
      <c r="D210" s="5" t="s">
        <v>833</v>
      </c>
      <c r="E210" s="8">
        <v>455.69</v>
      </c>
      <c r="F210" s="5" t="s">
        <v>10</v>
      </c>
      <c r="G210" s="2" t="s">
        <v>23</v>
      </c>
    </row>
    <row r="211" spans="1:7" x14ac:dyDescent="0.2">
      <c r="A211" s="11">
        <v>191</v>
      </c>
      <c r="B211" s="5" t="s">
        <v>976</v>
      </c>
      <c r="C211" s="11">
        <v>26211106548</v>
      </c>
      <c r="D211" s="5" t="s">
        <v>141</v>
      </c>
      <c r="E211" s="8">
        <v>131.77000000000001</v>
      </c>
      <c r="F211" s="5" t="s">
        <v>10</v>
      </c>
      <c r="G211" s="2" t="s">
        <v>112</v>
      </c>
    </row>
    <row r="212" spans="1:7" x14ac:dyDescent="0.2">
      <c r="A212" s="11">
        <v>192</v>
      </c>
      <c r="B212" s="5" t="s">
        <v>494</v>
      </c>
      <c r="C212" s="11">
        <v>54482179263</v>
      </c>
      <c r="D212" s="5" t="s">
        <v>495</v>
      </c>
      <c r="E212" s="8">
        <v>106.13</v>
      </c>
      <c r="F212" s="5" t="s">
        <v>10</v>
      </c>
      <c r="G212" s="2" t="s">
        <v>23</v>
      </c>
    </row>
    <row r="213" spans="1:7" x14ac:dyDescent="0.2">
      <c r="A213" s="11">
        <v>193</v>
      </c>
      <c r="B213" s="5" t="s">
        <v>499</v>
      </c>
      <c r="C213" s="11">
        <v>50467974870</v>
      </c>
      <c r="D213" s="5" t="s">
        <v>500</v>
      </c>
      <c r="E213" s="8">
        <v>193.38</v>
      </c>
      <c r="F213" s="5" t="s">
        <v>10</v>
      </c>
      <c r="G213" s="2" t="s">
        <v>23</v>
      </c>
    </row>
    <row r="214" spans="1:7" x14ac:dyDescent="0.2">
      <c r="A214" s="11">
        <v>194</v>
      </c>
      <c r="B214" s="5" t="s">
        <v>501</v>
      </c>
      <c r="C214" s="11">
        <v>79506290597</v>
      </c>
      <c r="D214" s="5" t="s">
        <v>503</v>
      </c>
      <c r="E214" s="8">
        <v>80.14</v>
      </c>
      <c r="F214" s="5" t="s">
        <v>10</v>
      </c>
      <c r="G214" s="2" t="s">
        <v>502</v>
      </c>
    </row>
    <row r="215" spans="1:7" x14ac:dyDescent="0.2">
      <c r="A215" s="11">
        <v>195</v>
      </c>
      <c r="B215" s="5" t="s">
        <v>973</v>
      </c>
      <c r="C215" s="11">
        <v>79777981902</v>
      </c>
      <c r="D215" s="5" t="s">
        <v>972</v>
      </c>
      <c r="E215" s="8">
        <v>2.2200000000000002</v>
      </c>
      <c r="F215" s="5" t="s">
        <v>10</v>
      </c>
      <c r="G215" s="2" t="s">
        <v>23</v>
      </c>
    </row>
    <row r="216" spans="1:7" x14ac:dyDescent="0.2">
      <c r="A216" s="11">
        <v>196</v>
      </c>
      <c r="B216" s="5" t="s">
        <v>507</v>
      </c>
      <c r="C216" s="11">
        <v>94505281348</v>
      </c>
      <c r="D216" s="5" t="s">
        <v>509</v>
      </c>
      <c r="E216" s="8">
        <v>157.5</v>
      </c>
      <c r="F216" s="5" t="s">
        <v>10</v>
      </c>
      <c r="G216" s="2" t="s">
        <v>287</v>
      </c>
    </row>
    <row r="217" spans="1:7" x14ac:dyDescent="0.2">
      <c r="A217" s="11">
        <v>197</v>
      </c>
      <c r="B217" s="5" t="s">
        <v>974</v>
      </c>
      <c r="C217" s="11">
        <v>89984971143</v>
      </c>
      <c r="D217" s="5" t="s">
        <v>975</v>
      </c>
      <c r="E217" s="8">
        <v>282.5</v>
      </c>
      <c r="F217" s="5" t="s">
        <v>10</v>
      </c>
      <c r="G217" s="2" t="s">
        <v>23</v>
      </c>
    </row>
    <row r="218" spans="1:7" x14ac:dyDescent="0.2">
      <c r="A218" s="11">
        <v>198</v>
      </c>
      <c r="B218" s="5" t="s">
        <v>355</v>
      </c>
      <c r="C218" s="11">
        <v>25577810707</v>
      </c>
      <c r="D218" s="5" t="s">
        <v>356</v>
      </c>
      <c r="E218" s="8">
        <v>322.11</v>
      </c>
      <c r="F218" s="5" t="s">
        <v>10</v>
      </c>
      <c r="G218" s="2" t="s">
        <v>23</v>
      </c>
    </row>
    <row r="219" spans="1:7" x14ac:dyDescent="0.2">
      <c r="A219" s="11">
        <v>199</v>
      </c>
      <c r="B219" s="5" t="s">
        <v>977</v>
      </c>
      <c r="C219" s="11">
        <v>84170114747</v>
      </c>
      <c r="D219" s="5" t="s">
        <v>978</v>
      </c>
      <c r="E219" s="8">
        <v>170</v>
      </c>
      <c r="F219" s="5" t="s">
        <v>10</v>
      </c>
      <c r="G219" s="2" t="s">
        <v>505</v>
      </c>
    </row>
    <row r="220" spans="1:7" x14ac:dyDescent="0.2">
      <c r="A220" s="11">
        <v>200</v>
      </c>
      <c r="B220" s="5" t="s">
        <v>794</v>
      </c>
      <c r="C220" s="11">
        <v>69927324836</v>
      </c>
      <c r="D220" s="5" t="s">
        <v>795</v>
      </c>
      <c r="E220" s="8">
        <v>417.24</v>
      </c>
      <c r="F220" s="5" t="s">
        <v>10</v>
      </c>
      <c r="G220" s="2" t="s">
        <v>23</v>
      </c>
    </row>
    <row r="221" spans="1:7" x14ac:dyDescent="0.2">
      <c r="A221" s="11">
        <v>201</v>
      </c>
      <c r="B221" s="5" t="s">
        <v>979</v>
      </c>
      <c r="C221" s="11">
        <v>43654507669</v>
      </c>
      <c r="D221" s="5" t="s">
        <v>980</v>
      </c>
      <c r="E221" s="8">
        <v>81.36</v>
      </c>
      <c r="F221" s="5" t="s">
        <v>10</v>
      </c>
      <c r="G221" s="2" t="s">
        <v>64</v>
      </c>
    </row>
    <row r="222" spans="1:7" x14ac:dyDescent="0.2">
      <c r="A222" s="11">
        <v>202</v>
      </c>
      <c r="B222" s="5" t="s">
        <v>614</v>
      </c>
      <c r="C222" s="11">
        <v>27050468625</v>
      </c>
      <c r="D222" s="5" t="s">
        <v>615</v>
      </c>
      <c r="E222" s="8">
        <v>5</v>
      </c>
      <c r="F222" s="5" t="s">
        <v>10</v>
      </c>
      <c r="G222" s="2" t="s">
        <v>176</v>
      </c>
    </row>
    <row r="223" spans="1:7" x14ac:dyDescent="0.2">
      <c r="A223" s="11">
        <v>203</v>
      </c>
      <c r="B223" s="5" t="s">
        <v>984</v>
      </c>
      <c r="C223" s="11">
        <v>26939564150</v>
      </c>
      <c r="D223" s="5" t="s">
        <v>981</v>
      </c>
      <c r="E223" s="8">
        <v>22.9</v>
      </c>
      <c r="F223" s="5" t="s">
        <v>10</v>
      </c>
      <c r="G223" s="2" t="s">
        <v>23</v>
      </c>
    </row>
    <row r="224" spans="1:7" x14ac:dyDescent="0.2">
      <c r="A224" s="11">
        <v>204</v>
      </c>
      <c r="B224" s="5" t="s">
        <v>982</v>
      </c>
      <c r="C224" s="12">
        <v>84698789700</v>
      </c>
      <c r="D224" s="5" t="s">
        <v>983</v>
      </c>
      <c r="E224" s="8">
        <v>24.88</v>
      </c>
      <c r="F224" s="5" t="s">
        <v>10</v>
      </c>
      <c r="G224" s="2" t="s">
        <v>173</v>
      </c>
    </row>
    <row r="225" spans="1:7" x14ac:dyDescent="0.2">
      <c r="A225" s="11">
        <v>205</v>
      </c>
      <c r="B225" s="5" t="s">
        <v>985</v>
      </c>
      <c r="C225" s="11">
        <v>92510683607</v>
      </c>
      <c r="D225" s="5" t="s">
        <v>986</v>
      </c>
      <c r="E225" s="8">
        <v>22.74</v>
      </c>
      <c r="F225" s="5" t="s">
        <v>10</v>
      </c>
      <c r="G225" s="2" t="s">
        <v>173</v>
      </c>
    </row>
    <row r="226" spans="1:7" x14ac:dyDescent="0.2">
      <c r="A226" s="11">
        <v>206</v>
      </c>
      <c r="B226" s="5" t="s">
        <v>987</v>
      </c>
      <c r="C226" s="12" t="s">
        <v>989</v>
      </c>
      <c r="D226" s="5" t="s">
        <v>988</v>
      </c>
      <c r="E226" s="8">
        <v>10.76</v>
      </c>
      <c r="F226" s="5" t="s">
        <v>10</v>
      </c>
      <c r="G226" s="2" t="s">
        <v>173</v>
      </c>
    </row>
    <row r="227" spans="1:7" x14ac:dyDescent="0.2">
      <c r="A227" s="11">
        <v>207</v>
      </c>
      <c r="B227" s="5" t="s">
        <v>444</v>
      </c>
      <c r="C227" s="11">
        <v>91330201308</v>
      </c>
      <c r="D227" s="5" t="s">
        <v>445</v>
      </c>
      <c r="E227" s="8">
        <v>909.84</v>
      </c>
      <c r="F227" s="5" t="s">
        <v>10</v>
      </c>
      <c r="G227" s="2" t="s">
        <v>23</v>
      </c>
    </row>
    <row r="228" spans="1:7" x14ac:dyDescent="0.2">
      <c r="A228" s="11">
        <v>208</v>
      </c>
      <c r="B228" s="5" t="s">
        <v>665</v>
      </c>
      <c r="C228" s="11" t="s">
        <v>667</v>
      </c>
      <c r="D228" s="5" t="s">
        <v>666</v>
      </c>
      <c r="E228" s="8">
        <v>87.2</v>
      </c>
      <c r="F228" s="5" t="s">
        <v>10</v>
      </c>
      <c r="G228" s="2" t="s">
        <v>23</v>
      </c>
    </row>
    <row r="229" spans="1:7" x14ac:dyDescent="0.2">
      <c r="A229" s="11">
        <v>209</v>
      </c>
      <c r="B229" s="5" t="s">
        <v>787</v>
      </c>
      <c r="C229" s="11" t="s">
        <v>788</v>
      </c>
      <c r="D229" s="5" t="s">
        <v>789</v>
      </c>
      <c r="E229" s="8">
        <v>1961.4</v>
      </c>
      <c r="F229" s="5" t="s">
        <v>10</v>
      </c>
      <c r="G229" s="2" t="s">
        <v>23</v>
      </c>
    </row>
    <row r="230" spans="1:7" x14ac:dyDescent="0.2">
      <c r="A230" s="11">
        <v>210</v>
      </c>
      <c r="B230" s="5" t="s">
        <v>552</v>
      </c>
      <c r="C230" s="12" t="s">
        <v>554</v>
      </c>
      <c r="D230" s="5" t="s">
        <v>553</v>
      </c>
      <c r="E230" s="8">
        <v>1280.56</v>
      </c>
      <c r="F230" s="5" t="s">
        <v>10</v>
      </c>
      <c r="G230" s="2" t="s">
        <v>23</v>
      </c>
    </row>
    <row r="231" spans="1:7" x14ac:dyDescent="0.2">
      <c r="A231" s="11">
        <v>211</v>
      </c>
      <c r="B231" s="5" t="s">
        <v>555</v>
      </c>
      <c r="C231" s="11">
        <v>56733014701</v>
      </c>
      <c r="D231" s="5" t="s">
        <v>556</v>
      </c>
      <c r="E231" s="8">
        <v>1630</v>
      </c>
      <c r="F231" s="5" t="s">
        <v>10</v>
      </c>
      <c r="G231" s="2" t="s">
        <v>23</v>
      </c>
    </row>
    <row r="232" spans="1:7" x14ac:dyDescent="0.2">
      <c r="A232" s="11">
        <v>212</v>
      </c>
      <c r="B232" s="5" t="s">
        <v>839</v>
      </c>
      <c r="C232" s="11">
        <v>27740284011</v>
      </c>
      <c r="D232" s="5" t="s">
        <v>840</v>
      </c>
      <c r="E232" s="8">
        <v>28.75</v>
      </c>
      <c r="F232" s="5" t="s">
        <v>10</v>
      </c>
      <c r="G232" s="2" t="s">
        <v>23</v>
      </c>
    </row>
    <row r="233" spans="1:7" x14ac:dyDescent="0.2">
      <c r="A233" s="11">
        <v>213</v>
      </c>
      <c r="B233" s="5" t="s">
        <v>571</v>
      </c>
      <c r="C233" s="11">
        <v>75202805533</v>
      </c>
      <c r="D233" s="5" t="s">
        <v>588</v>
      </c>
      <c r="E233" s="8">
        <v>138.96</v>
      </c>
      <c r="F233" s="5" t="s">
        <v>10</v>
      </c>
      <c r="G233" s="2" t="s">
        <v>23</v>
      </c>
    </row>
    <row r="234" spans="1:7" x14ac:dyDescent="0.2">
      <c r="A234" s="11">
        <v>214</v>
      </c>
      <c r="B234" s="5" t="s">
        <v>835</v>
      </c>
      <c r="C234" s="11">
        <v>73927927880</v>
      </c>
      <c r="D234" s="5" t="s">
        <v>836</v>
      </c>
      <c r="E234" s="8">
        <v>2187.5</v>
      </c>
      <c r="F234" s="5" t="s">
        <v>10</v>
      </c>
      <c r="G234" s="2" t="s">
        <v>287</v>
      </c>
    </row>
    <row r="235" spans="1:7" x14ac:dyDescent="0.2">
      <c r="A235" s="11">
        <v>215</v>
      </c>
      <c r="B235" s="5" t="s">
        <v>593</v>
      </c>
      <c r="C235" s="11">
        <v>41261796409</v>
      </c>
      <c r="D235" s="5" t="s">
        <v>592</v>
      </c>
      <c r="E235" s="8">
        <v>1272.5</v>
      </c>
      <c r="F235" s="5" t="s">
        <v>10</v>
      </c>
      <c r="G235" s="2" t="s">
        <v>23</v>
      </c>
    </row>
    <row r="236" spans="1:7" x14ac:dyDescent="0.2">
      <c r="A236" s="11">
        <v>216</v>
      </c>
      <c r="B236" s="5" t="s">
        <v>709</v>
      </c>
      <c r="C236" s="11">
        <v>34604734054</v>
      </c>
      <c r="D236" s="5" t="s">
        <v>710</v>
      </c>
      <c r="E236" s="8">
        <v>40.729999999999997</v>
      </c>
      <c r="F236" s="5" t="s">
        <v>10</v>
      </c>
      <c r="G236" s="2" t="s">
        <v>330</v>
      </c>
    </row>
    <row r="237" spans="1:7" x14ac:dyDescent="0.2">
      <c r="A237" s="11">
        <v>217</v>
      </c>
      <c r="B237" s="5" t="s">
        <v>585</v>
      </c>
      <c r="C237" s="11">
        <v>25706416813</v>
      </c>
      <c r="D237" s="5" t="s">
        <v>761</v>
      </c>
      <c r="E237" s="8">
        <v>1195.1600000000001</v>
      </c>
      <c r="F237" s="5" t="s">
        <v>10</v>
      </c>
      <c r="G237" s="2" t="s">
        <v>23</v>
      </c>
    </row>
    <row r="238" spans="1:7" ht="5.25" customHeight="1" x14ac:dyDescent="0.2">
      <c r="A238" s="11"/>
      <c r="B238" s="5"/>
      <c r="C238" s="11"/>
      <c r="D238" s="5"/>
      <c r="E238" s="8"/>
      <c r="F238" s="5"/>
      <c r="G238" s="2"/>
    </row>
    <row r="240" spans="1:7" x14ac:dyDescent="0.2">
      <c r="D240" s="45" t="s">
        <v>990</v>
      </c>
      <c r="E240" s="46">
        <f>SUM(E11:E238)</f>
        <v>1633782.8599999989</v>
      </c>
    </row>
    <row r="250" spans="3:7" x14ac:dyDescent="0.2">
      <c r="C250" s="22"/>
    </row>
    <row r="251" spans="3:7" x14ac:dyDescent="0.2">
      <c r="D251" s="13"/>
      <c r="G251" s="13"/>
    </row>
  </sheetData>
  <sheetProtection algorithmName="SHA-512" hashValue="kAymmQ5bMl2rBMmCPftPCIQaKKBd1V6LAp9UKzlZzoIjl4NFaxl9v1EJXy161w/qTRchA8AuyUQbd6tcmYh11Q==" saltValue="fiINp4pXhNMWaN1vCOWIGA==" spinCount="100000" sheet="1" objects="1" scenarios="1" selectLockedCells="1" autoFilter="0" selectUnlockedCells="1"/>
  <autoFilter ref="A10:G237" xr:uid="{1950F4FB-0261-43D0-828A-F0FFB9B4258F}"/>
  <mergeCells count="47">
    <mergeCell ref="D98:D99"/>
    <mergeCell ref="A140:A141"/>
    <mergeCell ref="B140:B141"/>
    <mergeCell ref="C140:C141"/>
    <mergeCell ref="D140:D141"/>
    <mergeCell ref="A116:A117"/>
    <mergeCell ref="B116:B117"/>
    <mergeCell ref="B98:B99"/>
    <mergeCell ref="C98:C99"/>
    <mergeCell ref="A98:A99"/>
    <mergeCell ref="F140:F141"/>
    <mergeCell ref="C116:C117"/>
    <mergeCell ref="D116:D117"/>
    <mergeCell ref="F116:F117"/>
    <mergeCell ref="A101:A102"/>
    <mergeCell ref="B101:B102"/>
    <mergeCell ref="C101:C102"/>
    <mergeCell ref="D101:D102"/>
    <mergeCell ref="F101:F102"/>
    <mergeCell ref="F38:F40"/>
    <mergeCell ref="D38:D40"/>
    <mergeCell ref="C38:C40"/>
    <mergeCell ref="B38:B40"/>
    <mergeCell ref="A38:A40"/>
    <mergeCell ref="A55:A56"/>
    <mergeCell ref="B55:B56"/>
    <mergeCell ref="C55:C56"/>
    <mergeCell ref="D55:D56"/>
    <mergeCell ref="F55:F56"/>
    <mergeCell ref="A36:A37"/>
    <mergeCell ref="B36:B37"/>
    <mergeCell ref="C36:C37"/>
    <mergeCell ref="D36:D37"/>
    <mergeCell ref="F36:F37"/>
    <mergeCell ref="F33:F34"/>
    <mergeCell ref="A6:B6"/>
    <mergeCell ref="A7:B7"/>
    <mergeCell ref="C8:F8"/>
    <mergeCell ref="A27:A28"/>
    <mergeCell ref="B27:B28"/>
    <mergeCell ref="C27:C28"/>
    <mergeCell ref="D27:D28"/>
    <mergeCell ref="F27:F28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012024</vt:lpstr>
      <vt:lpstr>022024 </vt:lpstr>
      <vt:lpstr>032024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dcterms:created xsi:type="dcterms:W3CDTF">2024-01-29T13:15:26Z</dcterms:created>
  <dcterms:modified xsi:type="dcterms:W3CDTF">2024-04-18T11:52:04Z</dcterms:modified>
</cp:coreProperties>
</file>